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DFF2" lockStructure="1" lockWindows="1"/>
  <bookViews>
    <workbookView xWindow="240" yWindow="105" windowWidth="19440" windowHeight="7680" firstSheet="1" activeTab="1"/>
  </bookViews>
  <sheets>
    <sheet name="Лист1" sheetId="1" state="hidden" r:id="rId1"/>
    <sheet name="Покупателям" sheetId="6" r:id="rId2"/>
  </sheets>
  <definedNames>
    <definedName name="_xlnm.Print_Area" localSheetId="0">Лист1!$A$1:$G$751</definedName>
    <definedName name="_xlnm.Print_Area" localSheetId="1">Покупателям!$A$1:$D$35</definedName>
  </definedNames>
  <calcPr calcId="145621"/>
</workbook>
</file>

<file path=xl/calcChain.xml><?xml version="1.0" encoding="utf-8"?>
<calcChain xmlns="http://schemas.openxmlformats.org/spreadsheetml/2006/main">
  <c r="E736" i="1" l="1"/>
  <c r="G736" i="1" s="1"/>
  <c r="F736" i="1" s="1"/>
  <c r="E735" i="1"/>
  <c r="E734" i="1"/>
  <c r="C734" i="1" s="1"/>
  <c r="J734" i="1" s="1"/>
  <c r="K734" i="1" s="1"/>
  <c r="E733" i="1"/>
  <c r="E730" i="1"/>
  <c r="C730" i="1" s="1"/>
  <c r="J730" i="1" s="1"/>
  <c r="K730" i="1" s="1"/>
  <c r="E727" i="1"/>
  <c r="C727" i="1" s="1"/>
  <c r="J727" i="1" s="1"/>
  <c r="K727" i="1" s="1"/>
  <c r="E725" i="1"/>
  <c r="E724" i="1"/>
  <c r="G724" i="1" s="1"/>
  <c r="F724" i="1" s="1"/>
  <c r="E720" i="1"/>
  <c r="C720" i="1" s="1"/>
  <c r="J720" i="1" s="1"/>
  <c r="K720" i="1" s="1"/>
  <c r="E717" i="1"/>
  <c r="C717" i="1" s="1"/>
  <c r="J717" i="1" s="1"/>
  <c r="K717" i="1" s="1"/>
  <c r="E715" i="1"/>
  <c r="E708" i="1"/>
  <c r="C708" i="1" s="1"/>
  <c r="J708" i="1" s="1"/>
  <c r="K708" i="1" s="1"/>
  <c r="E706" i="1"/>
  <c r="G706" i="1" s="1"/>
  <c r="F706" i="1" s="1"/>
  <c r="E704" i="1"/>
  <c r="C704" i="1" s="1"/>
  <c r="J704" i="1" s="1"/>
  <c r="K704" i="1" s="1"/>
  <c r="E702" i="1"/>
  <c r="G702" i="1" s="1"/>
  <c r="F702" i="1" s="1"/>
  <c r="E694" i="1"/>
  <c r="C694" i="1" s="1"/>
  <c r="J694" i="1" s="1"/>
  <c r="K694" i="1" s="1"/>
  <c r="E691" i="1"/>
  <c r="E687" i="1"/>
  <c r="E683" i="1"/>
  <c r="E682" i="1"/>
  <c r="C682" i="1" s="1"/>
  <c r="J682" i="1" s="1"/>
  <c r="K682" i="1" s="1"/>
  <c r="E675" i="1"/>
  <c r="E671" i="1"/>
  <c r="C671" i="1" s="1"/>
  <c r="J671" i="1" s="1"/>
  <c r="K671" i="1" s="1"/>
  <c r="E668" i="1"/>
  <c r="C668" i="1" s="1"/>
  <c r="J668" i="1" s="1"/>
  <c r="K668" i="1" s="1"/>
  <c r="E665" i="1"/>
  <c r="C665" i="1" s="1"/>
  <c r="J665" i="1" s="1"/>
  <c r="K665" i="1" s="1"/>
  <c r="E662" i="1"/>
  <c r="C662" i="1" s="1"/>
  <c r="J662" i="1" s="1"/>
  <c r="K662" i="1" s="1"/>
  <c r="E654" i="1"/>
  <c r="C654" i="1" s="1"/>
  <c r="J654" i="1" s="1"/>
  <c r="K654" i="1" s="1"/>
  <c r="E651" i="1"/>
  <c r="E646" i="1"/>
  <c r="C646" i="1" s="1"/>
  <c r="J646" i="1" s="1"/>
  <c r="K646" i="1" s="1"/>
  <c r="E643" i="1"/>
  <c r="E640" i="1"/>
  <c r="G640" i="1" s="1"/>
  <c r="F640" i="1" s="1"/>
  <c r="E635" i="1"/>
  <c r="C635" i="1" s="1"/>
  <c r="J635" i="1" s="1"/>
  <c r="K635" i="1" s="1"/>
  <c r="E632" i="1"/>
  <c r="G632" i="1" s="1"/>
  <c r="F632" i="1" s="1"/>
  <c r="E629" i="1"/>
  <c r="E626" i="1"/>
  <c r="G626" i="1" s="1"/>
  <c r="F626" i="1" s="1"/>
  <c r="E623" i="1"/>
  <c r="E620" i="1"/>
  <c r="G620" i="1" s="1"/>
  <c r="F620" i="1" s="1"/>
  <c r="E617" i="1"/>
  <c r="E614" i="1"/>
  <c r="G614" i="1" s="1"/>
  <c r="F614" i="1" s="1"/>
  <c r="E611" i="1"/>
  <c r="E608" i="1"/>
  <c r="C608" i="1" s="1"/>
  <c r="J608" i="1" s="1"/>
  <c r="K608" i="1" s="1"/>
  <c r="E603" i="1"/>
  <c r="E601" i="1"/>
  <c r="E598" i="1"/>
  <c r="C598" i="1" s="1"/>
  <c r="J598" i="1" s="1"/>
  <c r="K598" i="1" s="1"/>
  <c r="E595" i="1"/>
  <c r="E592" i="1"/>
  <c r="C592" i="1" s="1"/>
  <c r="J592" i="1" s="1"/>
  <c r="K592" i="1" s="1"/>
  <c r="E586" i="1"/>
  <c r="C586" i="1" s="1"/>
  <c r="J586" i="1" s="1"/>
  <c r="K586" i="1" s="1"/>
  <c r="E583" i="1"/>
  <c r="E580" i="1"/>
  <c r="C580" i="1" s="1"/>
  <c r="J580" i="1" s="1"/>
  <c r="K580" i="1" s="1"/>
  <c r="E577" i="1"/>
  <c r="E574" i="1"/>
  <c r="E570" i="1"/>
  <c r="G570" i="1" s="1"/>
  <c r="F570" i="1" s="1"/>
  <c r="E567" i="1"/>
  <c r="C567" i="1" s="1"/>
  <c r="J567" i="1" s="1"/>
  <c r="K567" i="1" s="1"/>
  <c r="E562" i="1"/>
  <c r="C562" i="1" s="1"/>
  <c r="J562" i="1" s="1"/>
  <c r="K562" i="1" s="1"/>
  <c r="E555" i="1"/>
  <c r="E552" i="1"/>
  <c r="C552" i="1" s="1"/>
  <c r="J552" i="1" s="1"/>
  <c r="K552" i="1" s="1"/>
  <c r="E547" i="1"/>
  <c r="E542" i="1"/>
  <c r="C542" i="1" s="1"/>
  <c r="J542" i="1" s="1"/>
  <c r="K542" i="1" s="1"/>
  <c r="E539" i="1"/>
  <c r="E536" i="1"/>
  <c r="C536" i="1" s="1"/>
  <c r="J536" i="1" s="1"/>
  <c r="K536" i="1" s="1"/>
  <c r="E532" i="1"/>
  <c r="E527" i="1"/>
  <c r="E524" i="1"/>
  <c r="G524" i="1" s="1"/>
  <c r="F524" i="1" s="1"/>
  <c r="E521" i="1"/>
  <c r="C521" i="1" s="1"/>
  <c r="J521" i="1" s="1"/>
  <c r="K521" i="1" s="1"/>
  <c r="E518" i="1"/>
  <c r="C518" i="1" s="1"/>
  <c r="J518" i="1" s="1"/>
  <c r="K518" i="1" s="1"/>
  <c r="E505" i="1"/>
  <c r="C505" i="1" s="1"/>
  <c r="J505" i="1" s="1"/>
  <c r="K505" i="1" s="1"/>
  <c r="E502" i="1"/>
  <c r="C502" i="1" s="1"/>
  <c r="J502" i="1" s="1"/>
  <c r="K502" i="1" s="1"/>
  <c r="E499" i="1"/>
  <c r="E496" i="1"/>
  <c r="C496" i="1" s="1"/>
  <c r="J496" i="1" s="1"/>
  <c r="K496" i="1" s="1"/>
  <c r="E492" i="1"/>
  <c r="C492" i="1" s="1"/>
  <c r="J492" i="1" s="1"/>
  <c r="K492" i="1" s="1"/>
  <c r="E489" i="1"/>
  <c r="E487" i="1"/>
  <c r="C487" i="1" s="1"/>
  <c r="J487" i="1" s="1"/>
  <c r="K487" i="1" s="1"/>
  <c r="E485" i="1"/>
  <c r="E482" i="1"/>
  <c r="C482" i="1" s="1"/>
  <c r="J482" i="1" s="1"/>
  <c r="K482" i="1" s="1"/>
  <c r="E479" i="1"/>
  <c r="E476" i="1"/>
  <c r="E474" i="1"/>
  <c r="C474" i="1" s="1"/>
  <c r="J474" i="1" s="1"/>
  <c r="K474" i="1" s="1"/>
  <c r="E473" i="1"/>
  <c r="E469" i="1"/>
  <c r="E466" i="1"/>
  <c r="C466" i="1" s="1"/>
  <c r="J466" i="1" s="1"/>
  <c r="K466" i="1" s="1"/>
  <c r="E463" i="1"/>
  <c r="E446" i="1"/>
  <c r="C446" i="1" s="1"/>
  <c r="J446" i="1" s="1"/>
  <c r="K446" i="1" s="1"/>
  <c r="E441" i="1"/>
  <c r="C441" i="1" s="1"/>
  <c r="J441" i="1" s="1"/>
  <c r="K441" i="1" s="1"/>
  <c r="E438" i="1"/>
  <c r="C438" i="1" s="1"/>
  <c r="J438" i="1" s="1"/>
  <c r="K438" i="1" s="1"/>
  <c r="E435" i="1"/>
  <c r="C435" i="1" s="1"/>
  <c r="J435" i="1" s="1"/>
  <c r="K435" i="1" s="1"/>
  <c r="E432" i="1"/>
  <c r="C432" i="1" s="1"/>
  <c r="J432" i="1" s="1"/>
  <c r="K432" i="1" s="1"/>
  <c r="E429" i="1"/>
  <c r="C429" i="1" s="1"/>
  <c r="J429" i="1" s="1"/>
  <c r="K429" i="1" s="1"/>
  <c r="E425" i="1"/>
  <c r="E423" i="1"/>
  <c r="E418" i="1"/>
  <c r="C418" i="1" s="1"/>
  <c r="J418" i="1" s="1"/>
  <c r="K418" i="1" s="1"/>
  <c r="E415" i="1"/>
  <c r="C415" i="1" s="1"/>
  <c r="J415" i="1" s="1"/>
  <c r="K415" i="1" s="1"/>
  <c r="E412" i="1"/>
  <c r="C412" i="1" s="1"/>
  <c r="J412" i="1" s="1"/>
  <c r="K412" i="1" s="1"/>
  <c r="E408" i="1"/>
  <c r="G408" i="1" s="1"/>
  <c r="F408" i="1" s="1"/>
  <c r="E396" i="1"/>
  <c r="C396" i="1" s="1"/>
  <c r="J396" i="1" s="1"/>
  <c r="K396" i="1" s="1"/>
  <c r="E393" i="1"/>
  <c r="E390" i="1"/>
  <c r="G390" i="1" s="1"/>
  <c r="F390" i="1" s="1"/>
  <c r="E387" i="1"/>
  <c r="E384" i="1"/>
  <c r="C384" i="1" s="1"/>
  <c r="J384" i="1" s="1"/>
  <c r="K384" i="1" s="1"/>
  <c r="E382" i="1"/>
  <c r="C382" i="1" s="1"/>
  <c r="J382" i="1" s="1"/>
  <c r="K382" i="1" s="1"/>
  <c r="E356" i="1"/>
  <c r="C356" i="1" s="1"/>
  <c r="J356" i="1" s="1"/>
  <c r="K356" i="1" s="1"/>
  <c r="E351" i="1"/>
  <c r="E348" i="1"/>
  <c r="C348" i="1" s="1"/>
  <c r="J348" i="1" s="1"/>
  <c r="K348" i="1" s="1"/>
  <c r="E345" i="1"/>
  <c r="E342" i="1"/>
  <c r="C342" i="1" s="1"/>
  <c r="J342" i="1" s="1"/>
  <c r="K342" i="1" s="1"/>
  <c r="E335" i="1"/>
  <c r="E330" i="1"/>
  <c r="C330" i="1" s="1"/>
  <c r="J330" i="1" s="1"/>
  <c r="K330" i="1" s="1"/>
  <c r="E325" i="1"/>
  <c r="E322" i="1"/>
  <c r="G322" i="1" s="1"/>
  <c r="F322" i="1" s="1"/>
  <c r="E306" i="1"/>
  <c r="E303" i="1"/>
  <c r="C303" i="1" s="1"/>
  <c r="J303" i="1" s="1"/>
  <c r="K303" i="1" s="1"/>
  <c r="E300" i="1"/>
  <c r="C300" i="1" s="1"/>
  <c r="J300" i="1" s="1"/>
  <c r="K300" i="1" s="1"/>
  <c r="E297" i="1"/>
  <c r="E294" i="1"/>
  <c r="G294" i="1" s="1"/>
  <c r="F294" i="1" s="1"/>
  <c r="E289" i="1"/>
  <c r="E285" i="1"/>
  <c r="C285" i="1" s="1"/>
  <c r="J285" i="1" s="1"/>
  <c r="K285" i="1" s="1"/>
  <c r="E279" i="1"/>
  <c r="E276" i="1"/>
  <c r="C276" i="1" s="1"/>
  <c r="J276" i="1" s="1"/>
  <c r="K276" i="1" s="1"/>
  <c r="E270" i="1"/>
  <c r="G270" i="1" s="1"/>
  <c r="F270" i="1" s="1"/>
  <c r="E269" i="1"/>
  <c r="E268" i="1"/>
  <c r="C268" i="1" s="1"/>
  <c r="J268" i="1" s="1"/>
  <c r="K268" i="1" s="1"/>
  <c r="E267" i="1"/>
  <c r="C267" i="1" s="1"/>
  <c r="J267" i="1" s="1"/>
  <c r="K267" i="1" s="1"/>
  <c r="E264" i="1"/>
  <c r="C264" i="1" s="1"/>
  <c r="J264" i="1" s="1"/>
  <c r="K264" i="1" s="1"/>
  <c r="E260" i="1"/>
  <c r="C260" i="1" s="1"/>
  <c r="J260" i="1" s="1"/>
  <c r="K260" i="1" s="1"/>
  <c r="E258" i="1"/>
  <c r="C258" i="1" s="1"/>
  <c r="J258" i="1" s="1"/>
  <c r="K258" i="1" s="1"/>
  <c r="E255" i="1"/>
  <c r="E252" i="1"/>
  <c r="C252" i="1" s="1"/>
  <c r="J252" i="1" s="1"/>
  <c r="K252" i="1" s="1"/>
  <c r="E249" i="1"/>
  <c r="C249" i="1" s="1"/>
  <c r="J249" i="1" s="1"/>
  <c r="K249" i="1" s="1"/>
  <c r="E246" i="1"/>
  <c r="G246" i="1" s="1"/>
  <c r="F246" i="1" s="1"/>
  <c r="E228" i="1"/>
  <c r="C228" i="1" s="1"/>
  <c r="J228" i="1" s="1"/>
  <c r="K228" i="1" s="1"/>
  <c r="E223" i="1"/>
  <c r="C223" i="1" s="1"/>
  <c r="J223" i="1" s="1"/>
  <c r="K223" i="1" s="1"/>
  <c r="E219" i="1"/>
  <c r="E216" i="1"/>
  <c r="C216" i="1" s="1"/>
  <c r="J216" i="1" s="1"/>
  <c r="K216" i="1" s="1"/>
  <c r="E213" i="1"/>
  <c r="E209" i="1"/>
  <c r="E205" i="1"/>
  <c r="E201" i="1"/>
  <c r="E196" i="1"/>
  <c r="G196" i="1" s="1"/>
  <c r="F196" i="1" s="1"/>
  <c r="E192" i="1"/>
  <c r="C192" i="1" s="1"/>
  <c r="J192" i="1" s="1"/>
  <c r="K192" i="1" s="1"/>
  <c r="E189" i="1"/>
  <c r="E188" i="1"/>
  <c r="C188" i="1" s="1"/>
  <c r="J188" i="1" s="1"/>
  <c r="K188" i="1" s="1"/>
  <c r="E185" i="1"/>
  <c r="E183" i="1"/>
  <c r="C183" i="1" s="1"/>
  <c r="J183" i="1" s="1"/>
  <c r="K183" i="1" s="1"/>
  <c r="E180" i="1"/>
  <c r="C180" i="1" s="1"/>
  <c r="J180" i="1" s="1"/>
  <c r="K180" i="1" s="1"/>
  <c r="E177" i="1"/>
  <c r="E175" i="1"/>
  <c r="C175" i="1" s="1"/>
  <c r="J175" i="1" s="1"/>
  <c r="K175" i="1" s="1"/>
  <c r="E173" i="1"/>
  <c r="E170" i="1"/>
  <c r="E169" i="1"/>
  <c r="E168" i="1"/>
  <c r="C168" i="1" s="1"/>
  <c r="J168" i="1" s="1"/>
  <c r="K168" i="1" s="1"/>
  <c r="E164" i="1"/>
  <c r="C164" i="1" s="1"/>
  <c r="J164" i="1" s="1"/>
  <c r="K164" i="1" s="1"/>
  <c r="E161" i="1"/>
  <c r="E157" i="1"/>
  <c r="E153" i="1"/>
  <c r="E149" i="1"/>
  <c r="E147" i="1"/>
  <c r="E141" i="1"/>
  <c r="E136" i="1"/>
  <c r="C136" i="1" s="1"/>
  <c r="J136" i="1" s="1"/>
  <c r="K136" i="1" s="1"/>
  <c r="E134" i="1"/>
  <c r="C134" i="1" s="1"/>
  <c r="J134" i="1" s="1"/>
  <c r="K134" i="1" s="1"/>
  <c r="E131" i="1"/>
  <c r="E122" i="1"/>
  <c r="C122" i="1" s="1"/>
  <c r="J122" i="1" s="1"/>
  <c r="K122" i="1" s="1"/>
  <c r="E120" i="1"/>
  <c r="C120" i="1" s="1"/>
  <c r="J120" i="1" s="1"/>
  <c r="K120" i="1" s="1"/>
  <c r="E109" i="1"/>
  <c r="E108" i="1"/>
  <c r="G108" i="1" s="1"/>
  <c r="F108" i="1" s="1"/>
  <c r="E107" i="1"/>
  <c r="E106" i="1"/>
  <c r="C106" i="1" s="1"/>
  <c r="J106" i="1" s="1"/>
  <c r="K106" i="1" s="1"/>
  <c r="E105" i="1"/>
  <c r="E101" i="1"/>
  <c r="E96" i="1"/>
  <c r="C96" i="1" s="1"/>
  <c r="J96" i="1" s="1"/>
  <c r="K96" i="1" s="1"/>
  <c r="E95" i="1"/>
  <c r="E88" i="1"/>
  <c r="C88" i="1" s="1"/>
  <c r="J88" i="1" s="1"/>
  <c r="K88" i="1" s="1"/>
  <c r="E82" i="1"/>
  <c r="G82" i="1" s="1"/>
  <c r="F82" i="1" s="1"/>
  <c r="E79" i="1"/>
  <c r="C79" i="1" s="1"/>
  <c r="J79" i="1" s="1"/>
  <c r="K79" i="1" s="1"/>
  <c r="E65" i="1"/>
  <c r="E64" i="1"/>
  <c r="C64" i="1" s="1"/>
  <c r="J64" i="1" s="1"/>
  <c r="K64" i="1" s="1"/>
  <c r="E63" i="1"/>
  <c r="C63" i="1" s="1"/>
  <c r="J63" i="1" s="1"/>
  <c r="K63" i="1" s="1"/>
  <c r="E62" i="1"/>
  <c r="G62" i="1" s="1"/>
  <c r="F62" i="1" s="1"/>
  <c r="E60" i="1"/>
  <c r="C60" i="1" s="1"/>
  <c r="J60" i="1" s="1"/>
  <c r="K60" i="1" s="1"/>
  <c r="E55" i="1"/>
  <c r="C55" i="1" s="1"/>
  <c r="J55" i="1" s="1"/>
  <c r="K55" i="1" s="1"/>
  <c r="E53" i="1"/>
  <c r="E38" i="1"/>
  <c r="G38" i="1" s="1"/>
  <c r="F38" i="1" s="1"/>
  <c r="E37" i="1"/>
  <c r="E30" i="1"/>
  <c r="G30" i="1" s="1"/>
  <c r="F30" i="1" s="1"/>
  <c r="E28" i="1"/>
  <c r="G28" i="1" s="1"/>
  <c r="F28" i="1" s="1"/>
  <c r="E27" i="1"/>
  <c r="E25" i="1"/>
  <c r="C25" i="1" s="1"/>
  <c r="J25" i="1" s="1"/>
  <c r="K25" i="1" s="1"/>
  <c r="E24" i="1"/>
  <c r="C24" i="1" s="1"/>
  <c r="J24" i="1" s="1"/>
  <c r="K24" i="1" s="1"/>
  <c r="E23" i="1"/>
  <c r="E22" i="1"/>
  <c r="C22" i="1" s="1"/>
  <c r="J22" i="1" s="1"/>
  <c r="K22" i="1" s="1"/>
  <c r="E21" i="1"/>
  <c r="E20" i="1"/>
  <c r="C20" i="1" s="1"/>
  <c r="J20" i="1" s="1"/>
  <c r="K20" i="1" s="1"/>
  <c r="E19" i="1"/>
  <c r="E18" i="1"/>
  <c r="G18" i="1" s="1"/>
  <c r="F18" i="1" s="1"/>
  <c r="E12" i="1"/>
  <c r="C12" i="1" s="1"/>
  <c r="J12" i="1" s="1"/>
  <c r="K12" i="1" s="1"/>
  <c r="E11" i="1"/>
  <c r="E8" i="1"/>
  <c r="E7" i="1"/>
  <c r="E6" i="1"/>
  <c r="G6" i="1" s="1"/>
  <c r="F6" i="1" s="1"/>
  <c r="E5" i="1"/>
  <c r="E3" i="1"/>
  <c r="C3" i="1" s="1"/>
  <c r="J3" i="1" s="1"/>
  <c r="K3" i="1" s="1"/>
  <c r="C476" i="1"/>
  <c r="J476" i="1" s="1"/>
  <c r="K476" i="1" s="1"/>
  <c r="C30" i="1"/>
  <c r="J30" i="1" s="1"/>
  <c r="K30" i="1" s="1"/>
  <c r="C8" i="1"/>
  <c r="J8" i="1" s="1"/>
  <c r="K8" i="1" s="1"/>
  <c r="C41" i="1"/>
  <c r="J41" i="1" s="1"/>
  <c r="K41" i="1" s="1"/>
  <c r="C95" i="1"/>
  <c r="J95" i="1" s="1"/>
  <c r="K95" i="1" s="1"/>
  <c r="C111" i="1"/>
  <c r="J111" i="1" s="1"/>
  <c r="K111" i="1" s="1"/>
  <c r="C127" i="1"/>
  <c r="J127" i="1" s="1"/>
  <c r="K127" i="1" s="1"/>
  <c r="C143" i="1"/>
  <c r="J143" i="1" s="1"/>
  <c r="K143" i="1" s="1"/>
  <c r="C159" i="1"/>
  <c r="J159" i="1" s="1"/>
  <c r="K159" i="1" s="1"/>
  <c r="C191" i="1"/>
  <c r="J191" i="1" s="1"/>
  <c r="K191" i="1" s="1"/>
  <c r="C207" i="1"/>
  <c r="J207" i="1" s="1"/>
  <c r="K207" i="1" s="1"/>
  <c r="C239" i="1"/>
  <c r="J239" i="1" s="1"/>
  <c r="K239" i="1" s="1"/>
  <c r="C251" i="1"/>
  <c r="J251" i="1" s="1"/>
  <c r="K251" i="1" s="1"/>
  <c r="C253" i="1"/>
  <c r="J253" i="1" s="1"/>
  <c r="K253" i="1" s="1"/>
  <c r="C283" i="1"/>
  <c r="J283" i="1" s="1"/>
  <c r="K283" i="1" s="1"/>
  <c r="C287" i="1"/>
  <c r="J287" i="1" s="1"/>
  <c r="K287" i="1" s="1"/>
  <c r="C317" i="1"/>
  <c r="J317" i="1" s="1"/>
  <c r="K317" i="1" s="1"/>
  <c r="C323" i="1"/>
  <c r="J323" i="1" s="1"/>
  <c r="K323" i="1" s="1"/>
  <c r="C347" i="1"/>
  <c r="J347" i="1" s="1"/>
  <c r="K347" i="1" s="1"/>
  <c r="C349" i="1"/>
  <c r="J349" i="1" s="1"/>
  <c r="K349" i="1" s="1"/>
  <c r="C375" i="1"/>
  <c r="J375" i="1" s="1"/>
  <c r="K375" i="1" s="1"/>
  <c r="C381" i="1"/>
  <c r="J381" i="1" s="1"/>
  <c r="K381" i="1" s="1"/>
  <c r="C395" i="1"/>
  <c r="J395" i="1" s="1"/>
  <c r="K395" i="1" s="1"/>
  <c r="C401" i="1"/>
  <c r="J401" i="1" s="1"/>
  <c r="K401" i="1" s="1"/>
  <c r="C407" i="1"/>
  <c r="J407" i="1" s="1"/>
  <c r="K407" i="1" s="1"/>
  <c r="C461" i="1"/>
  <c r="J461" i="1" s="1"/>
  <c r="K461" i="1" s="1"/>
  <c r="C467" i="1"/>
  <c r="J467" i="1" s="1"/>
  <c r="K467" i="1" s="1"/>
  <c r="C473" i="1"/>
  <c r="J473" i="1" s="1"/>
  <c r="K473" i="1" s="1"/>
  <c r="C475" i="1"/>
  <c r="J475" i="1" s="1"/>
  <c r="K475" i="1" s="1"/>
  <c r="C477" i="1"/>
  <c r="J477" i="1" s="1"/>
  <c r="K477" i="1" s="1"/>
  <c r="C501" i="1"/>
  <c r="J501" i="1" s="1"/>
  <c r="K501" i="1" s="1"/>
  <c r="C569" i="1"/>
  <c r="J569" i="1" s="1"/>
  <c r="K569" i="1" s="1"/>
  <c r="C609" i="1"/>
  <c r="J609" i="1" s="1"/>
  <c r="K609" i="1" s="1"/>
  <c r="C611" i="1"/>
  <c r="J611" i="1" s="1"/>
  <c r="K611" i="1" s="1"/>
  <c r="C631" i="1"/>
  <c r="J631" i="1" s="1"/>
  <c r="K631" i="1" s="1"/>
  <c r="C643" i="1"/>
  <c r="J643" i="1" s="1"/>
  <c r="K643" i="1" s="1"/>
  <c r="C645" i="1"/>
  <c r="J645" i="1" s="1"/>
  <c r="K645" i="1" s="1"/>
  <c r="C657" i="1"/>
  <c r="J657" i="1" s="1"/>
  <c r="K657" i="1" s="1"/>
  <c r="C659" i="1"/>
  <c r="J659" i="1" s="1"/>
  <c r="K659" i="1" s="1"/>
  <c r="C667" i="1"/>
  <c r="J667" i="1" s="1"/>
  <c r="K667" i="1" s="1"/>
  <c r="C669" i="1"/>
  <c r="J669" i="1" s="1"/>
  <c r="K669" i="1" s="1"/>
  <c r="C673" i="1"/>
  <c r="J673" i="1" s="1"/>
  <c r="K673" i="1" s="1"/>
  <c r="C689" i="1"/>
  <c r="J689" i="1" s="1"/>
  <c r="K689" i="1" s="1"/>
  <c r="C697" i="1"/>
  <c r="J697" i="1" s="1"/>
  <c r="K697" i="1" s="1"/>
  <c r="C719" i="1"/>
  <c r="J719" i="1" s="1"/>
  <c r="K719" i="1" s="1"/>
  <c r="C721" i="1"/>
  <c r="J721" i="1" s="1"/>
  <c r="K721" i="1" s="1"/>
  <c r="C729" i="1"/>
  <c r="J729" i="1" s="1"/>
  <c r="K729" i="1" s="1"/>
  <c r="C2" i="1"/>
  <c r="J2" i="1" s="1"/>
  <c r="K2" i="1" s="1"/>
  <c r="C4" i="1"/>
  <c r="J4" i="1" s="1"/>
  <c r="K4" i="1" s="1"/>
  <c r="C10" i="1"/>
  <c r="J10" i="1" s="1"/>
  <c r="K10" i="1" s="1"/>
  <c r="C14" i="1"/>
  <c r="J14" i="1" s="1"/>
  <c r="K14" i="1" s="1"/>
  <c r="C16" i="1"/>
  <c r="J16" i="1" s="1"/>
  <c r="K16" i="1" s="1"/>
  <c r="C26" i="1"/>
  <c r="J26" i="1" s="1"/>
  <c r="K26" i="1" s="1"/>
  <c r="C32" i="1"/>
  <c r="J32" i="1" s="1"/>
  <c r="K32" i="1" s="1"/>
  <c r="C34" i="1"/>
  <c r="J34" i="1" s="1"/>
  <c r="K34" i="1" s="1"/>
  <c r="C36" i="1"/>
  <c r="J36" i="1" s="1"/>
  <c r="K36" i="1" s="1"/>
  <c r="C40" i="1"/>
  <c r="J40" i="1" s="1"/>
  <c r="K40" i="1" s="1"/>
  <c r="C42" i="1"/>
  <c r="J42" i="1" s="1"/>
  <c r="K42" i="1" s="1"/>
  <c r="C44" i="1"/>
  <c r="J44" i="1" s="1"/>
  <c r="K44" i="1" s="1"/>
  <c r="C45" i="1"/>
  <c r="J45" i="1" s="1"/>
  <c r="K45" i="1" s="1"/>
  <c r="C46" i="1"/>
  <c r="J46" i="1" s="1"/>
  <c r="K46" i="1" s="1"/>
  <c r="C48" i="1"/>
  <c r="J48" i="1" s="1"/>
  <c r="K48" i="1" s="1"/>
  <c r="C50" i="1"/>
  <c r="J50" i="1" s="1"/>
  <c r="K50" i="1" s="1"/>
  <c r="C52" i="1"/>
  <c r="J52" i="1" s="1"/>
  <c r="K52" i="1" s="1"/>
  <c r="C54" i="1"/>
  <c r="J54" i="1" s="1"/>
  <c r="K54" i="1" s="1"/>
  <c r="C56" i="1"/>
  <c r="J56" i="1" s="1"/>
  <c r="K56" i="1" s="1"/>
  <c r="C58" i="1"/>
  <c r="J58" i="1" s="1"/>
  <c r="K58" i="1" s="1"/>
  <c r="C66" i="1"/>
  <c r="J66" i="1" s="1"/>
  <c r="K66" i="1" s="1"/>
  <c r="C68" i="1"/>
  <c r="J68" i="1" s="1"/>
  <c r="K68" i="1" s="1"/>
  <c r="C70" i="1"/>
  <c r="J70" i="1" s="1"/>
  <c r="K70" i="1" s="1"/>
  <c r="C71" i="1"/>
  <c r="J71" i="1" s="1"/>
  <c r="K71" i="1" s="1"/>
  <c r="C72" i="1"/>
  <c r="J72" i="1" s="1"/>
  <c r="K72" i="1" s="1"/>
  <c r="C74" i="1"/>
  <c r="J74" i="1" s="1"/>
  <c r="K74" i="1" s="1"/>
  <c r="C76" i="1"/>
  <c r="J76" i="1" s="1"/>
  <c r="K76" i="1" s="1"/>
  <c r="C78" i="1"/>
  <c r="J78" i="1" s="1"/>
  <c r="K78" i="1" s="1"/>
  <c r="C80" i="1"/>
  <c r="J80" i="1" s="1"/>
  <c r="K80" i="1" s="1"/>
  <c r="C82" i="1"/>
  <c r="J82" i="1" s="1"/>
  <c r="K82" i="1" s="1"/>
  <c r="C84" i="1"/>
  <c r="J84" i="1" s="1"/>
  <c r="K84" i="1" s="1"/>
  <c r="C86" i="1"/>
  <c r="J86" i="1" s="1"/>
  <c r="K86" i="1" s="1"/>
  <c r="C87" i="1"/>
  <c r="J87" i="1" s="1"/>
  <c r="K87" i="1" s="1"/>
  <c r="C90" i="1"/>
  <c r="J90" i="1" s="1"/>
  <c r="K90" i="1" s="1"/>
  <c r="C92" i="1"/>
  <c r="J92" i="1" s="1"/>
  <c r="K92" i="1" s="1"/>
  <c r="C94" i="1"/>
  <c r="J94" i="1" s="1"/>
  <c r="K94" i="1" s="1"/>
  <c r="C98" i="1"/>
  <c r="J98" i="1" s="1"/>
  <c r="K98" i="1" s="1"/>
  <c r="C100" i="1"/>
  <c r="J100" i="1" s="1"/>
  <c r="K100" i="1" s="1"/>
  <c r="C102" i="1"/>
  <c r="J102" i="1" s="1"/>
  <c r="K102" i="1" s="1"/>
  <c r="C103" i="1"/>
  <c r="J103" i="1" s="1"/>
  <c r="K103" i="1" s="1"/>
  <c r="C104" i="1"/>
  <c r="J104" i="1" s="1"/>
  <c r="K104" i="1" s="1"/>
  <c r="C108" i="1"/>
  <c r="J108" i="1" s="1"/>
  <c r="K108" i="1" s="1"/>
  <c r="C110" i="1"/>
  <c r="J110" i="1" s="1"/>
  <c r="K110" i="1" s="1"/>
  <c r="C112" i="1"/>
  <c r="J112" i="1" s="1"/>
  <c r="K112" i="1" s="1"/>
  <c r="C114" i="1"/>
  <c r="J114" i="1" s="1"/>
  <c r="K114" i="1" s="1"/>
  <c r="C116" i="1"/>
  <c r="J116" i="1" s="1"/>
  <c r="K116" i="1" s="1"/>
  <c r="C118" i="1"/>
  <c r="J118" i="1" s="1"/>
  <c r="K118" i="1" s="1"/>
  <c r="C119" i="1"/>
  <c r="J119" i="1" s="1"/>
  <c r="K119" i="1" s="1"/>
  <c r="C124" i="1"/>
  <c r="J124" i="1" s="1"/>
  <c r="K124" i="1" s="1"/>
  <c r="C126" i="1"/>
  <c r="J126" i="1" s="1"/>
  <c r="K126" i="1" s="1"/>
  <c r="C128" i="1"/>
  <c r="J128" i="1" s="1"/>
  <c r="K128" i="1" s="1"/>
  <c r="C130" i="1"/>
  <c r="J130" i="1" s="1"/>
  <c r="K130" i="1" s="1"/>
  <c r="C132" i="1"/>
  <c r="J132" i="1" s="1"/>
  <c r="K132" i="1" s="1"/>
  <c r="C135" i="1"/>
  <c r="J135" i="1" s="1"/>
  <c r="K135" i="1" s="1"/>
  <c r="C138" i="1"/>
  <c r="J138" i="1" s="1"/>
  <c r="K138" i="1" s="1"/>
  <c r="C140" i="1"/>
  <c r="J140" i="1" s="1"/>
  <c r="K140" i="1" s="1"/>
  <c r="C142" i="1"/>
  <c r="J142" i="1" s="1"/>
  <c r="K142" i="1" s="1"/>
  <c r="C144" i="1"/>
  <c r="J144" i="1" s="1"/>
  <c r="K144" i="1" s="1"/>
  <c r="C146" i="1"/>
  <c r="J146" i="1" s="1"/>
  <c r="K146" i="1" s="1"/>
  <c r="C148" i="1"/>
  <c r="J148" i="1" s="1"/>
  <c r="K148" i="1" s="1"/>
  <c r="C150" i="1"/>
  <c r="J150" i="1" s="1"/>
  <c r="K150" i="1" s="1"/>
  <c r="C151" i="1"/>
  <c r="J151" i="1" s="1"/>
  <c r="K151" i="1" s="1"/>
  <c r="C152" i="1"/>
  <c r="J152" i="1" s="1"/>
  <c r="K152" i="1" s="1"/>
  <c r="C154" i="1"/>
  <c r="J154" i="1" s="1"/>
  <c r="K154" i="1" s="1"/>
  <c r="C156" i="1"/>
  <c r="J156" i="1" s="1"/>
  <c r="K156" i="1" s="1"/>
  <c r="C158" i="1"/>
  <c r="J158" i="1" s="1"/>
  <c r="K158" i="1" s="1"/>
  <c r="C160" i="1"/>
  <c r="J160" i="1" s="1"/>
  <c r="K160" i="1" s="1"/>
  <c r="C162" i="1"/>
  <c r="J162" i="1" s="1"/>
  <c r="K162" i="1" s="1"/>
  <c r="C166" i="1"/>
  <c r="J166" i="1" s="1"/>
  <c r="K166" i="1" s="1"/>
  <c r="C167" i="1"/>
  <c r="J167" i="1" s="1"/>
  <c r="K167" i="1" s="1"/>
  <c r="C170" i="1"/>
  <c r="J170" i="1" s="1"/>
  <c r="K170" i="1" s="1"/>
  <c r="C172" i="1"/>
  <c r="J172" i="1" s="1"/>
  <c r="K172" i="1" s="1"/>
  <c r="C174" i="1"/>
  <c r="J174" i="1" s="1"/>
  <c r="K174" i="1" s="1"/>
  <c r="C176" i="1"/>
  <c r="J176" i="1" s="1"/>
  <c r="K176" i="1" s="1"/>
  <c r="C178" i="1"/>
  <c r="J178" i="1" s="1"/>
  <c r="K178" i="1" s="1"/>
  <c r="C182" i="1"/>
  <c r="J182" i="1" s="1"/>
  <c r="K182" i="1" s="1"/>
  <c r="C184" i="1"/>
  <c r="J184" i="1" s="1"/>
  <c r="K184" i="1" s="1"/>
  <c r="C186" i="1"/>
  <c r="J186" i="1" s="1"/>
  <c r="K186" i="1" s="1"/>
  <c r="C190" i="1"/>
  <c r="J190" i="1" s="1"/>
  <c r="K190" i="1" s="1"/>
  <c r="C194" i="1"/>
  <c r="J194" i="1" s="1"/>
  <c r="K194" i="1" s="1"/>
  <c r="C196" i="1"/>
  <c r="J196" i="1" s="1"/>
  <c r="K196" i="1" s="1"/>
  <c r="C198" i="1"/>
  <c r="J198" i="1" s="1"/>
  <c r="K198" i="1" s="1"/>
  <c r="C199" i="1"/>
  <c r="J199" i="1" s="1"/>
  <c r="K199" i="1" s="1"/>
  <c r="C200" i="1"/>
  <c r="J200" i="1" s="1"/>
  <c r="K200" i="1" s="1"/>
  <c r="C202" i="1"/>
  <c r="J202" i="1" s="1"/>
  <c r="K202" i="1" s="1"/>
  <c r="C204" i="1"/>
  <c r="J204" i="1" s="1"/>
  <c r="K204" i="1" s="1"/>
  <c r="C206" i="1"/>
  <c r="J206" i="1" s="1"/>
  <c r="K206" i="1" s="1"/>
  <c r="C208" i="1"/>
  <c r="J208" i="1" s="1"/>
  <c r="K208" i="1" s="1"/>
  <c r="C210" i="1"/>
  <c r="J210" i="1" s="1"/>
  <c r="K210" i="1" s="1"/>
  <c r="C212" i="1"/>
  <c r="J212" i="1" s="1"/>
  <c r="K212" i="1" s="1"/>
  <c r="C214" i="1"/>
  <c r="J214" i="1" s="1"/>
  <c r="K214" i="1" s="1"/>
  <c r="C215" i="1"/>
  <c r="J215" i="1" s="1"/>
  <c r="K215" i="1" s="1"/>
  <c r="C218" i="1"/>
  <c r="J218" i="1" s="1"/>
  <c r="K218" i="1" s="1"/>
  <c r="C220" i="1"/>
  <c r="J220" i="1" s="1"/>
  <c r="K220" i="1" s="1"/>
  <c r="C222" i="1"/>
  <c r="J222" i="1" s="1"/>
  <c r="K222" i="1" s="1"/>
  <c r="C224" i="1"/>
  <c r="J224" i="1" s="1"/>
  <c r="K224" i="1" s="1"/>
  <c r="C226" i="1"/>
  <c r="J226" i="1" s="1"/>
  <c r="K226" i="1" s="1"/>
  <c r="C230" i="1"/>
  <c r="J230" i="1" s="1"/>
  <c r="K230" i="1" s="1"/>
  <c r="C231" i="1"/>
  <c r="J231" i="1" s="1"/>
  <c r="K231" i="1" s="1"/>
  <c r="C232" i="1"/>
  <c r="J232" i="1" s="1"/>
  <c r="K232" i="1" s="1"/>
  <c r="C234" i="1"/>
  <c r="J234" i="1" s="1"/>
  <c r="K234" i="1" s="1"/>
  <c r="C236" i="1"/>
  <c r="J236" i="1" s="1"/>
  <c r="K236" i="1" s="1"/>
  <c r="C238" i="1"/>
  <c r="J238" i="1" s="1"/>
  <c r="K238" i="1" s="1"/>
  <c r="C240" i="1"/>
  <c r="J240" i="1" s="1"/>
  <c r="K240" i="1" s="1"/>
  <c r="C242" i="1"/>
  <c r="J242" i="1" s="1"/>
  <c r="K242" i="1" s="1"/>
  <c r="C244" i="1"/>
  <c r="J244" i="1" s="1"/>
  <c r="K244" i="1" s="1"/>
  <c r="C248" i="1"/>
  <c r="J248" i="1" s="1"/>
  <c r="K248" i="1" s="1"/>
  <c r="C250" i="1"/>
  <c r="J250" i="1" s="1"/>
  <c r="K250" i="1" s="1"/>
  <c r="C254" i="1"/>
  <c r="J254" i="1" s="1"/>
  <c r="K254" i="1" s="1"/>
  <c r="C256" i="1"/>
  <c r="J256" i="1" s="1"/>
  <c r="K256" i="1" s="1"/>
  <c r="C262" i="1"/>
  <c r="J262" i="1" s="1"/>
  <c r="K262" i="1" s="1"/>
  <c r="C266" i="1"/>
  <c r="J266" i="1" s="1"/>
  <c r="K266" i="1" s="1"/>
  <c r="C270" i="1"/>
  <c r="J270" i="1" s="1"/>
  <c r="K270" i="1" s="1"/>
  <c r="C271" i="1"/>
  <c r="J271" i="1" s="1"/>
  <c r="K271" i="1" s="1"/>
  <c r="C272" i="1"/>
  <c r="J272" i="1" s="1"/>
  <c r="K272" i="1" s="1"/>
  <c r="C274" i="1"/>
  <c r="J274" i="1" s="1"/>
  <c r="K274" i="1" s="1"/>
  <c r="C278" i="1"/>
  <c r="J278" i="1" s="1"/>
  <c r="K278" i="1" s="1"/>
  <c r="C280" i="1"/>
  <c r="J280" i="1" s="1"/>
  <c r="K280" i="1" s="1"/>
  <c r="C282" i="1"/>
  <c r="J282" i="1" s="1"/>
  <c r="K282" i="1" s="1"/>
  <c r="C284" i="1"/>
  <c r="J284" i="1" s="1"/>
  <c r="K284" i="1" s="1"/>
  <c r="C286" i="1"/>
  <c r="J286" i="1" s="1"/>
  <c r="K286" i="1" s="1"/>
  <c r="C288" i="1"/>
  <c r="J288" i="1" s="1"/>
  <c r="K288" i="1" s="1"/>
  <c r="C290" i="1"/>
  <c r="J290" i="1" s="1"/>
  <c r="K290" i="1" s="1"/>
  <c r="C292" i="1"/>
  <c r="J292" i="1" s="1"/>
  <c r="K292" i="1" s="1"/>
  <c r="C294" i="1"/>
  <c r="J294" i="1" s="1"/>
  <c r="K294" i="1" s="1"/>
  <c r="C296" i="1"/>
  <c r="J296" i="1" s="1"/>
  <c r="K296" i="1" s="1"/>
  <c r="C298" i="1"/>
  <c r="J298" i="1" s="1"/>
  <c r="K298" i="1" s="1"/>
  <c r="C302" i="1"/>
  <c r="J302" i="1" s="1"/>
  <c r="K302" i="1" s="1"/>
  <c r="C304" i="1"/>
  <c r="J304" i="1" s="1"/>
  <c r="K304" i="1" s="1"/>
  <c r="C305" i="1"/>
  <c r="J305" i="1" s="1"/>
  <c r="K305" i="1" s="1"/>
  <c r="C306" i="1"/>
  <c r="J306" i="1" s="1"/>
  <c r="K306" i="1" s="1"/>
  <c r="C308" i="1"/>
  <c r="J308" i="1" s="1"/>
  <c r="K308" i="1" s="1"/>
  <c r="C310" i="1"/>
  <c r="J310" i="1" s="1"/>
  <c r="K310" i="1" s="1"/>
  <c r="C311" i="1"/>
  <c r="J311" i="1" s="1"/>
  <c r="K311" i="1" s="1"/>
  <c r="C312" i="1"/>
  <c r="J312" i="1" s="1"/>
  <c r="K312" i="1" s="1"/>
  <c r="C313" i="1"/>
  <c r="J313" i="1" s="1"/>
  <c r="K313" i="1" s="1"/>
  <c r="C314" i="1"/>
  <c r="J314" i="1" s="1"/>
  <c r="K314" i="1" s="1"/>
  <c r="C316" i="1"/>
  <c r="J316" i="1" s="1"/>
  <c r="K316" i="1" s="1"/>
  <c r="C318" i="1"/>
  <c r="J318" i="1" s="1"/>
  <c r="K318" i="1" s="1"/>
  <c r="C320" i="1"/>
  <c r="J320" i="1" s="1"/>
  <c r="K320" i="1" s="1"/>
  <c r="C322" i="1"/>
  <c r="J322" i="1" s="1"/>
  <c r="K322" i="1" s="1"/>
  <c r="C324" i="1"/>
  <c r="J324" i="1" s="1"/>
  <c r="K324" i="1" s="1"/>
  <c r="C326" i="1"/>
  <c r="J326" i="1" s="1"/>
  <c r="K326" i="1" s="1"/>
  <c r="C328" i="1"/>
  <c r="J328" i="1" s="1"/>
  <c r="K328" i="1" s="1"/>
  <c r="C331" i="1"/>
  <c r="J331" i="1" s="1"/>
  <c r="K331" i="1" s="1"/>
  <c r="C332" i="1"/>
  <c r="J332" i="1" s="1"/>
  <c r="K332" i="1" s="1"/>
  <c r="C334" i="1"/>
  <c r="J334" i="1" s="1"/>
  <c r="K334" i="1" s="1"/>
  <c r="C336" i="1"/>
  <c r="J336" i="1" s="1"/>
  <c r="K336" i="1" s="1"/>
  <c r="C337" i="1"/>
  <c r="J337" i="1" s="1"/>
  <c r="K337" i="1" s="1"/>
  <c r="C338" i="1"/>
  <c r="J338" i="1" s="1"/>
  <c r="K338" i="1" s="1"/>
  <c r="C340" i="1"/>
  <c r="J340" i="1" s="1"/>
  <c r="K340" i="1" s="1"/>
  <c r="C343" i="1"/>
  <c r="J343" i="1" s="1"/>
  <c r="K343" i="1" s="1"/>
  <c r="C344" i="1"/>
  <c r="J344" i="1" s="1"/>
  <c r="K344" i="1" s="1"/>
  <c r="C346" i="1"/>
  <c r="J346" i="1" s="1"/>
  <c r="K346" i="1" s="1"/>
  <c r="C350" i="1"/>
  <c r="J350" i="1" s="1"/>
  <c r="K350" i="1" s="1"/>
  <c r="C352" i="1"/>
  <c r="J352" i="1" s="1"/>
  <c r="K352" i="1" s="1"/>
  <c r="C354" i="1"/>
  <c r="J354" i="1" s="1"/>
  <c r="K354" i="1" s="1"/>
  <c r="C358" i="1"/>
  <c r="J358" i="1" s="1"/>
  <c r="K358" i="1" s="1"/>
  <c r="C360" i="1"/>
  <c r="J360" i="1" s="1"/>
  <c r="K360" i="1" s="1"/>
  <c r="C362" i="1"/>
  <c r="J362" i="1" s="1"/>
  <c r="K362" i="1" s="1"/>
  <c r="C364" i="1"/>
  <c r="J364" i="1" s="1"/>
  <c r="K364" i="1" s="1"/>
  <c r="C366" i="1"/>
  <c r="J366" i="1" s="1"/>
  <c r="K366" i="1" s="1"/>
  <c r="C368" i="1"/>
  <c r="J368" i="1" s="1"/>
  <c r="K368" i="1" s="1"/>
  <c r="C369" i="1"/>
  <c r="J369" i="1" s="1"/>
  <c r="K369" i="1" s="1"/>
  <c r="C370" i="1"/>
  <c r="J370" i="1" s="1"/>
  <c r="K370" i="1" s="1"/>
  <c r="C371" i="1"/>
  <c r="J371" i="1" s="1"/>
  <c r="K371" i="1" s="1"/>
  <c r="C372" i="1"/>
  <c r="J372" i="1" s="1"/>
  <c r="K372" i="1" s="1"/>
  <c r="C374" i="1"/>
  <c r="J374" i="1" s="1"/>
  <c r="K374" i="1" s="1"/>
  <c r="C376" i="1"/>
  <c r="J376" i="1" s="1"/>
  <c r="K376" i="1" s="1"/>
  <c r="C378" i="1"/>
  <c r="J378" i="1" s="1"/>
  <c r="K378" i="1" s="1"/>
  <c r="C380" i="1"/>
  <c r="J380" i="1" s="1"/>
  <c r="K380" i="1" s="1"/>
  <c r="C386" i="1"/>
  <c r="J386" i="1" s="1"/>
  <c r="K386" i="1" s="1"/>
  <c r="C388" i="1"/>
  <c r="J388" i="1" s="1"/>
  <c r="K388" i="1" s="1"/>
  <c r="C392" i="1"/>
  <c r="J392" i="1" s="1"/>
  <c r="K392" i="1" s="1"/>
  <c r="C394" i="1"/>
  <c r="J394" i="1" s="1"/>
  <c r="K394" i="1" s="1"/>
  <c r="C398" i="1"/>
  <c r="J398" i="1" s="1"/>
  <c r="K398" i="1" s="1"/>
  <c r="C400" i="1"/>
  <c r="J400" i="1" s="1"/>
  <c r="K400" i="1" s="1"/>
  <c r="C402" i="1"/>
  <c r="J402" i="1" s="1"/>
  <c r="K402" i="1" s="1"/>
  <c r="C404" i="1"/>
  <c r="J404" i="1" s="1"/>
  <c r="K404" i="1" s="1"/>
  <c r="C406" i="1"/>
  <c r="J406" i="1" s="1"/>
  <c r="K406" i="1" s="1"/>
  <c r="C408" i="1"/>
  <c r="J408" i="1" s="1"/>
  <c r="K408" i="1" s="1"/>
  <c r="C410" i="1"/>
  <c r="J410" i="1" s="1"/>
  <c r="K410" i="1" s="1"/>
  <c r="C411" i="1"/>
  <c r="J411" i="1" s="1"/>
  <c r="K411" i="1" s="1"/>
  <c r="C413" i="1"/>
  <c r="J413" i="1" s="1"/>
  <c r="K413" i="1" s="1"/>
  <c r="C414" i="1"/>
  <c r="J414" i="1" s="1"/>
  <c r="K414" i="1" s="1"/>
  <c r="C416" i="1"/>
  <c r="J416" i="1" s="1"/>
  <c r="K416" i="1" s="1"/>
  <c r="C420" i="1"/>
  <c r="J420" i="1" s="1"/>
  <c r="K420" i="1" s="1"/>
  <c r="C422" i="1"/>
  <c r="J422" i="1" s="1"/>
  <c r="K422" i="1" s="1"/>
  <c r="C424" i="1"/>
  <c r="J424" i="1" s="1"/>
  <c r="K424" i="1" s="1"/>
  <c r="C426" i="1"/>
  <c r="J426" i="1" s="1"/>
  <c r="K426" i="1" s="1"/>
  <c r="C428" i="1"/>
  <c r="J428" i="1" s="1"/>
  <c r="K428" i="1" s="1"/>
  <c r="C430" i="1"/>
  <c r="J430" i="1" s="1"/>
  <c r="K430" i="1" s="1"/>
  <c r="C431" i="1"/>
  <c r="J431" i="1" s="1"/>
  <c r="K431" i="1" s="1"/>
  <c r="C434" i="1"/>
  <c r="J434" i="1" s="1"/>
  <c r="K434" i="1" s="1"/>
  <c r="C436" i="1"/>
  <c r="J436" i="1" s="1"/>
  <c r="K436" i="1" s="1"/>
  <c r="C439" i="1"/>
  <c r="J439" i="1" s="1"/>
  <c r="K439" i="1" s="1"/>
  <c r="C440" i="1"/>
  <c r="J440" i="1" s="1"/>
  <c r="K440" i="1" s="1"/>
  <c r="C442" i="1"/>
  <c r="J442" i="1" s="1"/>
  <c r="K442" i="1" s="1"/>
  <c r="C444" i="1"/>
  <c r="J444" i="1" s="1"/>
  <c r="K444" i="1" s="1"/>
  <c r="C448" i="1"/>
  <c r="J448" i="1" s="1"/>
  <c r="K448" i="1" s="1"/>
  <c r="C450" i="1"/>
  <c r="J450" i="1" s="1"/>
  <c r="K450" i="1" s="1"/>
  <c r="C452" i="1"/>
  <c r="J452" i="1" s="1"/>
  <c r="K452" i="1" s="1"/>
  <c r="C454" i="1"/>
  <c r="J454" i="1" s="1"/>
  <c r="K454" i="1" s="1"/>
  <c r="C456" i="1"/>
  <c r="J456" i="1" s="1"/>
  <c r="K456" i="1" s="1"/>
  <c r="C458" i="1"/>
  <c r="J458" i="1" s="1"/>
  <c r="K458" i="1" s="1"/>
  <c r="C460" i="1"/>
  <c r="J460" i="1" s="1"/>
  <c r="K460" i="1" s="1"/>
  <c r="C462" i="1"/>
  <c r="J462" i="1" s="1"/>
  <c r="K462" i="1" s="1"/>
  <c r="C464" i="1"/>
  <c r="J464" i="1" s="1"/>
  <c r="K464" i="1" s="1"/>
  <c r="C468" i="1"/>
  <c r="J468" i="1" s="1"/>
  <c r="K468" i="1" s="1"/>
  <c r="C470" i="1"/>
  <c r="J470" i="1" s="1"/>
  <c r="K470" i="1" s="1"/>
  <c r="C472" i="1"/>
  <c r="J472" i="1" s="1"/>
  <c r="K472" i="1" s="1"/>
  <c r="C478" i="1"/>
  <c r="J478" i="1" s="1"/>
  <c r="K478" i="1" s="1"/>
  <c r="C480" i="1"/>
  <c r="J480" i="1" s="1"/>
  <c r="K480" i="1" s="1"/>
  <c r="C484" i="1"/>
  <c r="J484" i="1" s="1"/>
  <c r="K484" i="1" s="1"/>
  <c r="C486" i="1"/>
  <c r="J486" i="1" s="1"/>
  <c r="K486" i="1" s="1"/>
  <c r="C488" i="1"/>
  <c r="J488" i="1" s="1"/>
  <c r="K488" i="1" s="1"/>
  <c r="C490" i="1"/>
  <c r="J490" i="1" s="1"/>
  <c r="K490" i="1" s="1"/>
  <c r="C491" i="1"/>
  <c r="J491" i="1" s="1"/>
  <c r="K491" i="1" s="1"/>
  <c r="C493" i="1"/>
  <c r="J493" i="1" s="1"/>
  <c r="K493" i="1" s="1"/>
  <c r="C494" i="1"/>
  <c r="J494" i="1" s="1"/>
  <c r="K494" i="1" s="1"/>
  <c r="C498" i="1"/>
  <c r="J498" i="1" s="1"/>
  <c r="K498" i="1" s="1"/>
  <c r="C500" i="1"/>
  <c r="J500" i="1" s="1"/>
  <c r="K500" i="1" s="1"/>
  <c r="C504" i="1"/>
  <c r="J504" i="1" s="1"/>
  <c r="K504" i="1" s="1"/>
  <c r="C506" i="1"/>
  <c r="J506" i="1" s="1"/>
  <c r="K506" i="1" s="1"/>
  <c r="C507" i="1"/>
  <c r="J507" i="1" s="1"/>
  <c r="K507" i="1" s="1"/>
  <c r="C508" i="1"/>
  <c r="J508" i="1" s="1"/>
  <c r="K508" i="1" s="1"/>
  <c r="C509" i="1"/>
  <c r="J509" i="1" s="1"/>
  <c r="K509" i="1" s="1"/>
  <c r="C510" i="1"/>
  <c r="J510" i="1" s="1"/>
  <c r="K510" i="1" s="1"/>
  <c r="C511" i="1"/>
  <c r="J511" i="1" s="1"/>
  <c r="K511" i="1" s="1"/>
  <c r="C512" i="1"/>
  <c r="J512" i="1" s="1"/>
  <c r="K512" i="1" s="1"/>
  <c r="C514" i="1"/>
  <c r="J514" i="1" s="1"/>
  <c r="K514" i="1" s="1"/>
  <c r="C516" i="1"/>
  <c r="J516" i="1" s="1"/>
  <c r="K516" i="1" s="1"/>
  <c r="C517" i="1"/>
  <c r="J517" i="1" s="1"/>
  <c r="K517" i="1" s="1"/>
  <c r="C520" i="1"/>
  <c r="J520" i="1" s="1"/>
  <c r="K520" i="1" s="1"/>
  <c r="C522" i="1"/>
  <c r="J522" i="1" s="1"/>
  <c r="K522" i="1" s="1"/>
  <c r="C524" i="1"/>
  <c r="J524" i="1" s="1"/>
  <c r="K524" i="1" s="1"/>
  <c r="C525" i="1"/>
  <c r="J525" i="1" s="1"/>
  <c r="K525" i="1" s="1"/>
  <c r="C526" i="1"/>
  <c r="J526" i="1" s="1"/>
  <c r="K526" i="1" s="1"/>
  <c r="C528" i="1"/>
  <c r="J528" i="1" s="1"/>
  <c r="K528" i="1" s="1"/>
  <c r="C530" i="1"/>
  <c r="J530" i="1" s="1"/>
  <c r="K530" i="1" s="1"/>
  <c r="C531" i="1"/>
  <c r="J531" i="1" s="1"/>
  <c r="K531" i="1" s="1"/>
  <c r="C532" i="1"/>
  <c r="J532" i="1" s="1"/>
  <c r="K532" i="1" s="1"/>
  <c r="C534" i="1"/>
  <c r="J534" i="1" s="1"/>
  <c r="K534" i="1" s="1"/>
  <c r="C537" i="1"/>
  <c r="J537" i="1" s="1"/>
  <c r="K537" i="1" s="1"/>
  <c r="C538" i="1"/>
  <c r="J538" i="1" s="1"/>
  <c r="K538" i="1" s="1"/>
  <c r="C539" i="1"/>
  <c r="J539" i="1" s="1"/>
  <c r="K539" i="1" s="1"/>
  <c r="C540" i="1"/>
  <c r="J540" i="1" s="1"/>
  <c r="K540" i="1" s="1"/>
  <c r="C544" i="1"/>
  <c r="J544" i="1" s="1"/>
  <c r="K544" i="1" s="1"/>
  <c r="C545" i="1"/>
  <c r="J545" i="1" s="1"/>
  <c r="K545" i="1" s="1"/>
  <c r="C546" i="1"/>
  <c r="J546" i="1" s="1"/>
  <c r="K546" i="1" s="1"/>
  <c r="C548" i="1"/>
  <c r="J548" i="1" s="1"/>
  <c r="K548" i="1" s="1"/>
  <c r="C550" i="1"/>
  <c r="J550" i="1" s="1"/>
  <c r="K550" i="1" s="1"/>
  <c r="C554" i="1"/>
  <c r="J554" i="1" s="1"/>
  <c r="K554" i="1" s="1"/>
  <c r="C556" i="1"/>
  <c r="J556" i="1" s="1"/>
  <c r="K556" i="1" s="1"/>
  <c r="C558" i="1"/>
  <c r="J558" i="1" s="1"/>
  <c r="K558" i="1" s="1"/>
  <c r="C559" i="1"/>
  <c r="J559" i="1" s="1"/>
  <c r="K559" i="1" s="1"/>
  <c r="C560" i="1"/>
  <c r="J560" i="1" s="1"/>
  <c r="K560" i="1" s="1"/>
  <c r="C564" i="1"/>
  <c r="J564" i="1" s="1"/>
  <c r="K564" i="1" s="1"/>
  <c r="C566" i="1"/>
  <c r="J566" i="1" s="1"/>
  <c r="K566" i="1" s="1"/>
  <c r="C568" i="1"/>
  <c r="J568" i="1" s="1"/>
  <c r="K568" i="1" s="1"/>
  <c r="C572" i="1"/>
  <c r="J572" i="1" s="1"/>
  <c r="K572" i="1" s="1"/>
  <c r="C574" i="1"/>
  <c r="J574" i="1" s="1"/>
  <c r="K574" i="1" s="1"/>
  <c r="C576" i="1"/>
  <c r="J576" i="1" s="1"/>
  <c r="K576" i="1" s="1"/>
  <c r="C578" i="1"/>
  <c r="J578" i="1" s="1"/>
  <c r="K578" i="1" s="1"/>
  <c r="C581" i="1"/>
  <c r="J581" i="1" s="1"/>
  <c r="K581" i="1" s="1"/>
  <c r="C582" i="1"/>
  <c r="J582" i="1" s="1"/>
  <c r="K582" i="1" s="1"/>
  <c r="C584" i="1"/>
  <c r="J584" i="1" s="1"/>
  <c r="K584" i="1" s="1"/>
  <c r="C587" i="1"/>
  <c r="J587" i="1" s="1"/>
  <c r="K587" i="1" s="1"/>
  <c r="C588" i="1"/>
  <c r="J588" i="1" s="1"/>
  <c r="K588" i="1" s="1"/>
  <c r="C589" i="1"/>
  <c r="J589" i="1" s="1"/>
  <c r="K589" i="1" s="1"/>
  <c r="C590" i="1"/>
  <c r="J590" i="1" s="1"/>
  <c r="K590" i="1" s="1"/>
  <c r="C594" i="1"/>
  <c r="J594" i="1" s="1"/>
  <c r="K594" i="1" s="1"/>
  <c r="C596" i="1"/>
  <c r="J596" i="1" s="1"/>
  <c r="K596" i="1" s="1"/>
  <c r="C600" i="1"/>
  <c r="J600" i="1" s="1"/>
  <c r="K600" i="1" s="1"/>
  <c r="C602" i="1"/>
  <c r="J602" i="1" s="1"/>
  <c r="K602" i="1" s="1"/>
  <c r="C603" i="1"/>
  <c r="J603" i="1" s="1"/>
  <c r="K603" i="1" s="1"/>
  <c r="C604" i="1"/>
  <c r="J604" i="1" s="1"/>
  <c r="K604" i="1" s="1"/>
  <c r="C605" i="1"/>
  <c r="J605" i="1" s="1"/>
  <c r="K605" i="1" s="1"/>
  <c r="C606" i="1"/>
  <c r="J606" i="1" s="1"/>
  <c r="K606" i="1" s="1"/>
  <c r="C610" i="1"/>
  <c r="J610" i="1" s="1"/>
  <c r="K610" i="1" s="1"/>
  <c r="C612" i="1"/>
  <c r="J612" i="1" s="1"/>
  <c r="K612" i="1" s="1"/>
  <c r="C614" i="1"/>
  <c r="J614" i="1" s="1"/>
  <c r="K614" i="1" s="1"/>
  <c r="C615" i="1"/>
  <c r="J615" i="1" s="1"/>
  <c r="K615" i="1" s="1"/>
  <c r="C616" i="1"/>
  <c r="J616" i="1" s="1"/>
  <c r="K616" i="1" s="1"/>
  <c r="C618" i="1"/>
  <c r="J618" i="1" s="1"/>
  <c r="K618" i="1" s="1"/>
  <c r="C620" i="1"/>
  <c r="J620" i="1" s="1"/>
  <c r="K620" i="1" s="1"/>
  <c r="C622" i="1"/>
  <c r="J622" i="1" s="1"/>
  <c r="K622" i="1" s="1"/>
  <c r="C624" i="1"/>
  <c r="J624" i="1" s="1"/>
  <c r="K624" i="1" s="1"/>
  <c r="C625" i="1"/>
  <c r="J625" i="1" s="1"/>
  <c r="K625" i="1" s="1"/>
  <c r="C626" i="1"/>
  <c r="J626" i="1" s="1"/>
  <c r="K626" i="1" s="1"/>
  <c r="C627" i="1"/>
  <c r="J627" i="1" s="1"/>
  <c r="K627" i="1" s="1"/>
  <c r="C628" i="1"/>
  <c r="J628" i="1" s="1"/>
  <c r="K628" i="1" s="1"/>
  <c r="C630" i="1"/>
  <c r="J630" i="1" s="1"/>
  <c r="K630" i="1" s="1"/>
  <c r="C632" i="1"/>
  <c r="J632" i="1" s="1"/>
  <c r="K632" i="1" s="1"/>
  <c r="C634" i="1"/>
  <c r="J634" i="1" s="1"/>
  <c r="K634" i="1" s="1"/>
  <c r="C636" i="1"/>
  <c r="J636" i="1" s="1"/>
  <c r="K636" i="1" s="1"/>
  <c r="C637" i="1"/>
  <c r="J637" i="1" s="1"/>
  <c r="K637" i="1" s="1"/>
  <c r="C638" i="1"/>
  <c r="J638" i="1" s="1"/>
  <c r="K638" i="1" s="1"/>
  <c r="C639" i="1"/>
  <c r="J639" i="1" s="1"/>
  <c r="K639" i="1" s="1"/>
  <c r="C640" i="1"/>
  <c r="J640" i="1" s="1"/>
  <c r="K640" i="1" s="1"/>
  <c r="C642" i="1"/>
  <c r="J642" i="1" s="1"/>
  <c r="K642" i="1" s="1"/>
  <c r="C644" i="1"/>
  <c r="J644" i="1" s="1"/>
  <c r="K644" i="1" s="1"/>
  <c r="C648" i="1"/>
  <c r="J648" i="1" s="1"/>
  <c r="K648" i="1" s="1"/>
  <c r="C649" i="1"/>
  <c r="J649" i="1" s="1"/>
  <c r="K649" i="1" s="1"/>
  <c r="C650" i="1"/>
  <c r="J650" i="1" s="1"/>
  <c r="K650" i="1" s="1"/>
  <c r="C652" i="1"/>
  <c r="J652" i="1" s="1"/>
  <c r="K652" i="1" s="1"/>
  <c r="C656" i="1"/>
  <c r="J656" i="1" s="1"/>
  <c r="K656" i="1" s="1"/>
  <c r="C658" i="1"/>
  <c r="J658" i="1" s="1"/>
  <c r="K658" i="1" s="1"/>
  <c r="C660" i="1"/>
  <c r="J660" i="1" s="1"/>
  <c r="K660" i="1" s="1"/>
  <c r="C664" i="1"/>
  <c r="J664" i="1" s="1"/>
  <c r="K664" i="1" s="1"/>
  <c r="C666" i="1"/>
  <c r="J666" i="1" s="1"/>
  <c r="K666" i="1" s="1"/>
  <c r="C670" i="1"/>
  <c r="J670" i="1" s="1"/>
  <c r="K670" i="1" s="1"/>
  <c r="C672" i="1"/>
  <c r="J672" i="1" s="1"/>
  <c r="K672" i="1" s="1"/>
  <c r="C674" i="1"/>
  <c r="J674" i="1" s="1"/>
  <c r="K674" i="1" s="1"/>
  <c r="C676" i="1"/>
  <c r="J676" i="1" s="1"/>
  <c r="K676" i="1" s="1"/>
  <c r="C678" i="1"/>
  <c r="J678" i="1" s="1"/>
  <c r="K678" i="1" s="1"/>
  <c r="C680" i="1"/>
  <c r="J680" i="1" s="1"/>
  <c r="K680" i="1" s="1"/>
  <c r="C681" i="1"/>
  <c r="J681" i="1" s="1"/>
  <c r="K681" i="1" s="1"/>
  <c r="C684" i="1"/>
  <c r="J684" i="1" s="1"/>
  <c r="K684" i="1" s="1"/>
  <c r="C686" i="1"/>
  <c r="J686" i="1" s="1"/>
  <c r="K686" i="1" s="1"/>
  <c r="C688" i="1"/>
  <c r="J688" i="1" s="1"/>
  <c r="K688" i="1" s="1"/>
  <c r="C690" i="1"/>
  <c r="J690" i="1" s="1"/>
  <c r="K690" i="1" s="1"/>
  <c r="C692" i="1"/>
  <c r="J692" i="1" s="1"/>
  <c r="K692" i="1" s="1"/>
  <c r="C693" i="1"/>
  <c r="J693" i="1" s="1"/>
  <c r="K693" i="1" s="1"/>
  <c r="C696" i="1"/>
  <c r="J696" i="1" s="1"/>
  <c r="K696" i="1" s="1"/>
  <c r="C698" i="1"/>
  <c r="J698" i="1" s="1"/>
  <c r="K698" i="1" s="1"/>
  <c r="C700" i="1"/>
  <c r="J700" i="1" s="1"/>
  <c r="K700" i="1" s="1"/>
  <c r="C701" i="1"/>
  <c r="J701" i="1" s="1"/>
  <c r="K701" i="1" s="1"/>
  <c r="C706" i="1"/>
  <c r="J706" i="1" s="1"/>
  <c r="K706" i="1" s="1"/>
  <c r="C707" i="1"/>
  <c r="J707" i="1" s="1"/>
  <c r="K707" i="1" s="1"/>
  <c r="C709" i="1"/>
  <c r="J709" i="1" s="1"/>
  <c r="K709" i="1" s="1"/>
  <c r="C710" i="1"/>
  <c r="J710" i="1" s="1"/>
  <c r="K710" i="1" s="1"/>
  <c r="C712" i="1"/>
  <c r="J712" i="1" s="1"/>
  <c r="K712" i="1" s="1"/>
  <c r="C714" i="1"/>
  <c r="J714" i="1" s="1"/>
  <c r="K714" i="1" s="1"/>
  <c r="C716" i="1"/>
  <c r="J716" i="1" s="1"/>
  <c r="K716" i="1" s="1"/>
  <c r="C718" i="1"/>
  <c r="J718" i="1" s="1"/>
  <c r="K718" i="1" s="1"/>
  <c r="C722" i="1"/>
  <c r="J722" i="1" s="1"/>
  <c r="K722" i="1" s="1"/>
  <c r="C726" i="1"/>
  <c r="J726" i="1" s="1"/>
  <c r="K726" i="1" s="1"/>
  <c r="C728" i="1"/>
  <c r="J728" i="1" s="1"/>
  <c r="K728" i="1" s="1"/>
  <c r="C732" i="1"/>
  <c r="J732" i="1" s="1"/>
  <c r="K732" i="1" s="1"/>
  <c r="C736" i="1"/>
  <c r="J736" i="1" s="1"/>
  <c r="K736" i="1" s="1"/>
  <c r="C737" i="1"/>
  <c r="J737" i="1" s="1"/>
  <c r="K737" i="1" s="1"/>
  <c r="C738" i="1"/>
  <c r="J738" i="1" s="1"/>
  <c r="K738" i="1" s="1"/>
  <c r="C740" i="1"/>
  <c r="J740" i="1" s="1"/>
  <c r="K740" i="1" s="1"/>
  <c r="C742" i="1"/>
  <c r="J742" i="1" s="1"/>
  <c r="K742" i="1" s="1"/>
  <c r="C744" i="1"/>
  <c r="J744" i="1" s="1"/>
  <c r="K744" i="1" s="1"/>
  <c r="C746" i="1"/>
  <c r="J746" i="1" s="1"/>
  <c r="K746" i="1" s="1"/>
  <c r="C747" i="1"/>
  <c r="J747" i="1" s="1"/>
  <c r="K747" i="1" s="1"/>
  <c r="C748" i="1"/>
  <c r="J748" i="1" s="1"/>
  <c r="K748" i="1" s="1"/>
  <c r="E750" i="1"/>
  <c r="C750" i="1" s="1"/>
  <c r="J750" i="1" s="1"/>
  <c r="K750" i="1" s="1"/>
  <c r="E751" i="1"/>
  <c r="G44" i="1"/>
  <c r="F44" i="1" s="1"/>
  <c r="G562" i="1"/>
  <c r="F562" i="1" s="1"/>
  <c r="G448" i="1"/>
  <c r="F448" i="1" s="1"/>
  <c r="G514" i="1"/>
  <c r="F514" i="1" s="1"/>
  <c r="G594" i="1"/>
  <c r="F594" i="1" s="1"/>
  <c r="G658" i="1"/>
  <c r="F658" i="1" s="1"/>
  <c r="G172" i="1"/>
  <c r="F172" i="1" s="1"/>
  <c r="G428" i="1"/>
  <c r="F428" i="1" s="1"/>
  <c r="G716" i="1"/>
  <c r="F716" i="1" s="1"/>
  <c r="G128" i="1"/>
  <c r="F128" i="1" s="1"/>
  <c r="G256" i="1"/>
  <c r="F256" i="1" s="1"/>
  <c r="G384" i="1"/>
  <c r="F384" i="1" s="1"/>
  <c r="G34" i="1"/>
  <c r="F34" i="1" s="1"/>
  <c r="G98" i="1"/>
  <c r="F98" i="1" s="1"/>
  <c r="G162" i="1"/>
  <c r="F162" i="1" s="1"/>
  <c r="G226" i="1"/>
  <c r="F226" i="1" s="1"/>
  <c r="G290" i="1"/>
  <c r="F290" i="1" s="1"/>
  <c r="G354" i="1"/>
  <c r="F354" i="1" s="1"/>
  <c r="G530" i="1"/>
  <c r="F530" i="1" s="1"/>
  <c r="G554" i="1"/>
  <c r="F554" i="1" s="1"/>
  <c r="G586" i="1"/>
  <c r="F586" i="1" s="1"/>
  <c r="G602" i="1"/>
  <c r="F602" i="1" s="1"/>
  <c r="G618" i="1"/>
  <c r="F618" i="1" s="1"/>
  <c r="G634" i="1"/>
  <c r="F634" i="1" s="1"/>
  <c r="G650" i="1"/>
  <c r="F650" i="1" s="1"/>
  <c r="G666" i="1"/>
  <c r="F666" i="1" s="1"/>
  <c r="G12" i="1"/>
  <c r="F12" i="1" s="1"/>
  <c r="G76" i="1"/>
  <c r="F76" i="1" s="1"/>
  <c r="G140" i="1"/>
  <c r="F140" i="1" s="1"/>
  <c r="G204" i="1"/>
  <c r="F204" i="1" s="1"/>
  <c r="G268" i="1"/>
  <c r="F268" i="1" s="1"/>
  <c r="G332" i="1"/>
  <c r="F332" i="1" s="1"/>
  <c r="G396" i="1"/>
  <c r="F396" i="1" s="1"/>
  <c r="G686" i="1"/>
  <c r="F686" i="1" s="1"/>
  <c r="G136" i="1"/>
  <c r="F136" i="1" s="1"/>
  <c r="G392" i="1"/>
  <c r="F392" i="1" s="1"/>
  <c r="G708" i="1"/>
  <c r="F708" i="1" s="1"/>
  <c r="G16" i="1"/>
  <c r="F16" i="1" s="1"/>
  <c r="G48" i="1"/>
  <c r="F48" i="1" s="1"/>
  <c r="G80" i="1"/>
  <c r="F80" i="1" s="1"/>
  <c r="G112" i="1"/>
  <c r="F112" i="1" s="1"/>
  <c r="G144" i="1"/>
  <c r="F144" i="1" s="1"/>
  <c r="G176" i="1"/>
  <c r="F176" i="1" s="1"/>
  <c r="G208" i="1"/>
  <c r="F208" i="1" s="1"/>
  <c r="G240" i="1"/>
  <c r="F240" i="1" s="1"/>
  <c r="G272" i="1"/>
  <c r="F272" i="1" s="1"/>
  <c r="G304" i="1"/>
  <c r="F304" i="1" s="1"/>
  <c r="G336" i="1"/>
  <c r="F336" i="1" s="1"/>
  <c r="G368" i="1"/>
  <c r="F368" i="1" s="1"/>
  <c r="G400" i="1"/>
  <c r="F400" i="1" s="1"/>
  <c r="G10" i="1"/>
  <c r="F10" i="1" s="1"/>
  <c r="G26" i="1"/>
  <c r="F26" i="1" s="1"/>
  <c r="G42" i="1"/>
  <c r="F42" i="1" s="1"/>
  <c r="G58" i="1"/>
  <c r="F58" i="1" s="1"/>
  <c r="G74" i="1"/>
  <c r="F74" i="1" s="1"/>
  <c r="G90" i="1"/>
  <c r="F90" i="1" s="1"/>
  <c r="G138" i="1"/>
  <c r="F138" i="1" s="1"/>
  <c r="G154" i="1"/>
  <c r="F154" i="1" s="1"/>
  <c r="G170" i="1"/>
  <c r="F170" i="1" s="1"/>
  <c r="G186" i="1"/>
  <c r="F186" i="1" s="1"/>
  <c r="G202" i="1"/>
  <c r="F202" i="1" s="1"/>
  <c r="G218" i="1"/>
  <c r="F218" i="1" s="1"/>
  <c r="G234" i="1"/>
  <c r="F234" i="1" s="1"/>
  <c r="G250" i="1"/>
  <c r="F250" i="1" s="1"/>
  <c r="G266" i="1"/>
  <c r="F266" i="1" s="1"/>
  <c r="G282" i="1"/>
  <c r="F282" i="1" s="1"/>
  <c r="G298" i="1"/>
  <c r="F298" i="1" s="1"/>
  <c r="G314" i="1"/>
  <c r="F314" i="1" s="1"/>
  <c r="G346" i="1"/>
  <c r="F346" i="1" s="1"/>
  <c r="G362" i="1"/>
  <c r="F362" i="1" s="1"/>
  <c r="G378" i="1"/>
  <c r="F378" i="1" s="1"/>
  <c r="G394" i="1"/>
  <c r="F394" i="1" s="1"/>
  <c r="G410" i="1"/>
  <c r="F410" i="1" s="1"/>
  <c r="G426" i="1"/>
  <c r="F426" i="1" s="1"/>
  <c r="G442" i="1"/>
  <c r="F442" i="1" s="1"/>
  <c r="G458" i="1"/>
  <c r="F458" i="1" s="1"/>
  <c r="G474" i="1"/>
  <c r="F474" i="1" s="1"/>
  <c r="G490" i="1"/>
  <c r="F490" i="1" s="1"/>
  <c r="G506" i="1"/>
  <c r="F506" i="1" s="1"/>
  <c r="G526" i="1"/>
  <c r="F526" i="1" s="1"/>
  <c r="G534" i="1"/>
  <c r="F534" i="1" s="1"/>
  <c r="G548" i="1"/>
  <c r="F548" i="1" s="1"/>
  <c r="G556" i="1"/>
  <c r="F556" i="1" s="1"/>
  <c r="G560" i="1"/>
  <c r="F560" i="1" s="1"/>
  <c r="G564" i="1"/>
  <c r="F564" i="1" s="1"/>
  <c r="G568" i="1"/>
  <c r="F568" i="1" s="1"/>
  <c r="G572" i="1"/>
  <c r="F572" i="1" s="1"/>
  <c r="G576" i="1"/>
  <c r="F576" i="1" s="1"/>
  <c r="G584" i="1"/>
  <c r="F584" i="1" s="1"/>
  <c r="G588" i="1"/>
  <c r="F588" i="1" s="1"/>
  <c r="G592" i="1"/>
  <c r="F592" i="1" s="1"/>
  <c r="G596" i="1"/>
  <c r="F596" i="1" s="1"/>
  <c r="G600" i="1"/>
  <c r="F600" i="1" s="1"/>
  <c r="G604" i="1"/>
  <c r="F604" i="1" s="1"/>
  <c r="G608" i="1"/>
  <c r="F608" i="1" s="1"/>
  <c r="G612" i="1"/>
  <c r="F612" i="1" s="1"/>
  <c r="G616" i="1"/>
  <c r="F616" i="1" s="1"/>
  <c r="G624" i="1"/>
  <c r="F624" i="1" s="1"/>
  <c r="G628" i="1"/>
  <c r="F628" i="1" s="1"/>
  <c r="G636" i="1"/>
  <c r="F636" i="1" s="1"/>
  <c r="G644" i="1"/>
  <c r="F644" i="1" s="1"/>
  <c r="G648" i="1"/>
  <c r="F648" i="1" s="1"/>
  <c r="G652" i="1"/>
  <c r="F652" i="1" s="1"/>
  <c r="G656" i="1"/>
  <c r="F656" i="1" s="1"/>
  <c r="G660" i="1"/>
  <c r="F660" i="1" s="1"/>
  <c r="G664" i="1"/>
  <c r="F664" i="1" s="1"/>
  <c r="G672" i="1"/>
  <c r="F672" i="1" s="1"/>
  <c r="G676" i="1"/>
  <c r="F676" i="1" s="1"/>
  <c r="G4" i="1"/>
  <c r="F4" i="1" s="1"/>
  <c r="G36" i="1"/>
  <c r="F36" i="1" s="1"/>
  <c r="G52" i="1"/>
  <c r="F52" i="1" s="1"/>
  <c r="G68" i="1"/>
  <c r="F68" i="1" s="1"/>
  <c r="G84" i="1"/>
  <c r="F84" i="1" s="1"/>
  <c r="G100" i="1"/>
  <c r="F100" i="1" s="1"/>
  <c r="G116" i="1"/>
  <c r="F116" i="1" s="1"/>
  <c r="G132" i="1"/>
  <c r="F132" i="1" s="1"/>
  <c r="G148" i="1"/>
  <c r="F148" i="1" s="1"/>
  <c r="G212" i="1"/>
  <c r="F212" i="1" s="1"/>
  <c r="G244" i="1"/>
  <c r="F244" i="1" s="1"/>
  <c r="G292" i="1"/>
  <c r="F292" i="1" s="1"/>
  <c r="G308" i="1"/>
  <c r="F308" i="1" s="1"/>
  <c r="G324" i="1"/>
  <c r="F324" i="1" s="1"/>
  <c r="G340" i="1"/>
  <c r="F340" i="1" s="1"/>
  <c r="G372" i="1"/>
  <c r="F372" i="1" s="1"/>
  <c r="G388" i="1"/>
  <c r="F388" i="1" s="1"/>
  <c r="G404" i="1"/>
  <c r="F404" i="1" s="1"/>
  <c r="G420" i="1"/>
  <c r="F420" i="1" s="1"/>
  <c r="G386" i="1"/>
  <c r="F386" i="1" s="1"/>
  <c r="G694" i="1"/>
  <c r="F694" i="1" s="1"/>
  <c r="G104" i="1"/>
  <c r="F104" i="1" s="1"/>
  <c r="G232" i="1"/>
  <c r="F232" i="1" s="1"/>
  <c r="G360" i="1"/>
  <c r="F360" i="1" s="1"/>
  <c r="G698" i="1"/>
  <c r="F698" i="1" s="1"/>
  <c r="G714" i="1"/>
  <c r="F714" i="1" s="1"/>
  <c r="G224" i="1"/>
  <c r="F224" i="1" s="1"/>
  <c r="G352" i="1"/>
  <c r="F352" i="1" s="1"/>
  <c r="G146" i="1"/>
  <c r="F146" i="1" s="1"/>
  <c r="G210" i="1"/>
  <c r="F210" i="1" s="1"/>
  <c r="G274" i="1"/>
  <c r="F274" i="1" s="1"/>
  <c r="G338" i="1"/>
  <c r="F338" i="1" s="1"/>
  <c r="G402" i="1"/>
  <c r="F402" i="1" s="1"/>
  <c r="G522" i="1"/>
  <c r="F522" i="1" s="1"/>
  <c r="G550" i="1"/>
  <c r="F550" i="1" s="1"/>
  <c r="G566" i="1"/>
  <c r="F566" i="1" s="1"/>
  <c r="G582" i="1"/>
  <c r="F582" i="1" s="1"/>
  <c r="G630" i="1"/>
  <c r="F630" i="1" s="1"/>
  <c r="G646" i="1"/>
  <c r="F646" i="1" s="1"/>
  <c r="G662" i="1"/>
  <c r="F662" i="1" s="1"/>
  <c r="G678" i="1"/>
  <c r="F678" i="1" s="1"/>
  <c r="G124" i="1"/>
  <c r="F124" i="1" s="1"/>
  <c r="G252" i="1"/>
  <c r="F252" i="1" s="1"/>
  <c r="G316" i="1"/>
  <c r="F316" i="1" s="1"/>
  <c r="G380" i="1"/>
  <c r="F380" i="1" s="1"/>
  <c r="G444" i="1"/>
  <c r="F444" i="1" s="1"/>
  <c r="G72" i="1"/>
  <c r="F72" i="1" s="1"/>
  <c r="G328" i="1"/>
  <c r="F328" i="1" s="1"/>
  <c r="G320" i="1"/>
  <c r="F320" i="1" s="1"/>
  <c r="G194" i="1"/>
  <c r="F194" i="1" s="1"/>
  <c r="G450" i="1"/>
  <c r="F450" i="1" s="1"/>
  <c r="G642" i="1"/>
  <c r="F642" i="1" s="1"/>
  <c r="G364" i="1"/>
  <c r="F364" i="1" s="1"/>
  <c r="G728" i="1"/>
  <c r="F728" i="1" s="1"/>
  <c r="G732" i="1"/>
  <c r="F732" i="1" s="1"/>
  <c r="G740" i="1"/>
  <c r="F740" i="1" s="1"/>
  <c r="G742" i="1"/>
  <c r="F742" i="1" s="1"/>
  <c r="G744" i="1"/>
  <c r="F744" i="1" s="1"/>
  <c r="G746" i="1"/>
  <c r="F746" i="1" s="1"/>
  <c r="G748" i="1"/>
  <c r="F748" i="1" s="1"/>
  <c r="G152" i="1"/>
  <c r="F152" i="1" s="1"/>
  <c r="G280" i="1"/>
  <c r="F280" i="1" s="1"/>
  <c r="G344" i="1"/>
  <c r="F344" i="1" s="1"/>
  <c r="G14" i="1"/>
  <c r="F14" i="1" s="1"/>
  <c r="G46" i="1"/>
  <c r="F46" i="1" s="1"/>
  <c r="G78" i="1"/>
  <c r="F78" i="1" s="1"/>
  <c r="G94" i="1"/>
  <c r="F94" i="1" s="1"/>
  <c r="G110" i="1"/>
  <c r="F110" i="1" s="1"/>
  <c r="G126" i="1"/>
  <c r="F126" i="1" s="1"/>
  <c r="G142" i="1"/>
  <c r="F142" i="1" s="1"/>
  <c r="G158" i="1"/>
  <c r="F158" i="1" s="1"/>
  <c r="G174" i="1"/>
  <c r="F174" i="1" s="1"/>
  <c r="G190" i="1"/>
  <c r="F190" i="1" s="1"/>
  <c r="G206" i="1"/>
  <c r="F206" i="1" s="1"/>
  <c r="G222" i="1"/>
  <c r="F222" i="1" s="1"/>
  <c r="G238" i="1"/>
  <c r="F238" i="1" s="1"/>
  <c r="G254" i="1"/>
  <c r="F254" i="1" s="1"/>
  <c r="G286" i="1"/>
  <c r="F286" i="1" s="1"/>
  <c r="G302" i="1"/>
  <c r="F302" i="1" s="1"/>
  <c r="G318" i="1"/>
  <c r="F318" i="1" s="1"/>
  <c r="G334" i="1"/>
  <c r="F334" i="1" s="1"/>
  <c r="G350" i="1"/>
  <c r="F350" i="1" s="1"/>
  <c r="G366" i="1"/>
  <c r="F366" i="1" s="1"/>
  <c r="G130" i="1"/>
  <c r="F130" i="1" s="1"/>
  <c r="G414" i="1"/>
  <c r="F414" i="1" s="1"/>
  <c r="G478" i="1"/>
  <c r="F478" i="1" s="1"/>
  <c r="G510" i="1"/>
  <c r="F510" i="1" s="1"/>
  <c r="G528" i="1"/>
  <c r="F528" i="1" s="1"/>
  <c r="G544" i="1"/>
  <c r="F544" i="1" s="1"/>
  <c r="G464" i="1"/>
  <c r="F464" i="1" s="1"/>
  <c r="G480" i="1"/>
  <c r="F480" i="1" s="1"/>
  <c r="G512" i="1"/>
  <c r="F512" i="1" s="1"/>
  <c r="G688" i="1"/>
  <c r="F688" i="1" s="1"/>
  <c r="G610" i="1"/>
  <c r="F610" i="1" s="1"/>
  <c r="G726" i="1"/>
  <c r="F726" i="1" s="1"/>
  <c r="G86" i="1"/>
  <c r="F86" i="1" s="1"/>
  <c r="G476" i="1"/>
  <c r="F476" i="1" s="1"/>
  <c r="G120" i="1"/>
  <c r="F120" i="1" s="1"/>
  <c r="G376" i="1"/>
  <c r="F376" i="1" s="1"/>
  <c r="G182" i="1"/>
  <c r="F182" i="1" s="1"/>
  <c r="G278" i="1"/>
  <c r="F278" i="1" s="1"/>
  <c r="G546" i="1"/>
  <c r="F546" i="1" s="1"/>
  <c r="G674" i="1"/>
  <c r="F674" i="1" s="1"/>
  <c r="G56" i="1"/>
  <c r="F56" i="1" s="1"/>
  <c r="G184" i="1"/>
  <c r="F184" i="1" s="1"/>
  <c r="G312" i="1"/>
  <c r="F312" i="1" s="1"/>
  <c r="G440" i="1"/>
  <c r="F440" i="1" s="1"/>
  <c r="G54" i="1"/>
  <c r="F54" i="1" s="1"/>
  <c r="G436" i="1"/>
  <c r="F436" i="1" s="1"/>
  <c r="G690" i="1"/>
  <c r="F690" i="1" s="1"/>
  <c r="G40" i="1"/>
  <c r="F40" i="1" s="1"/>
  <c r="G168" i="1"/>
  <c r="F168" i="1" s="1"/>
  <c r="G296" i="1"/>
  <c r="F296" i="1" s="1"/>
  <c r="G424" i="1"/>
  <c r="F424" i="1" s="1"/>
  <c r="G710" i="1"/>
  <c r="F710" i="1" s="1"/>
  <c r="G32" i="1"/>
  <c r="F32" i="1" s="1"/>
  <c r="G160" i="1"/>
  <c r="F160" i="1" s="1"/>
  <c r="G288" i="1"/>
  <c r="F288" i="1" s="1"/>
  <c r="G416" i="1"/>
  <c r="F416" i="1" s="1"/>
  <c r="G50" i="1"/>
  <c r="F50" i="1" s="1"/>
  <c r="G114" i="1"/>
  <c r="F114" i="1" s="1"/>
  <c r="G178" i="1"/>
  <c r="F178" i="1" s="1"/>
  <c r="G242" i="1"/>
  <c r="F242" i="1" s="1"/>
  <c r="G306" i="1"/>
  <c r="F306" i="1" s="1"/>
  <c r="G370" i="1"/>
  <c r="F370" i="1" s="1"/>
  <c r="G434" i="1"/>
  <c r="F434" i="1" s="1"/>
  <c r="G498" i="1"/>
  <c r="F498" i="1" s="1"/>
  <c r="G538" i="1"/>
  <c r="F538" i="1" s="1"/>
  <c r="G558" i="1"/>
  <c r="F558" i="1" s="1"/>
  <c r="G574" i="1"/>
  <c r="F574" i="1" s="1"/>
  <c r="G590" i="1"/>
  <c r="F590" i="1" s="1"/>
  <c r="G606" i="1"/>
  <c r="F606" i="1" s="1"/>
  <c r="G622" i="1"/>
  <c r="F622" i="1" s="1"/>
  <c r="G638" i="1"/>
  <c r="F638" i="1" s="1"/>
  <c r="G670" i="1"/>
  <c r="F670" i="1" s="1"/>
  <c r="G92" i="1"/>
  <c r="F92" i="1" s="1"/>
  <c r="G156" i="1"/>
  <c r="F156" i="1" s="1"/>
  <c r="G220" i="1"/>
  <c r="F220" i="1" s="1"/>
  <c r="G284" i="1"/>
  <c r="F284" i="1" s="1"/>
  <c r="G692" i="1"/>
  <c r="F692" i="1" s="1"/>
  <c r="G200" i="1"/>
  <c r="F200" i="1" s="1"/>
  <c r="G696" i="1"/>
  <c r="F696" i="1" s="1"/>
  <c r="G712" i="1"/>
  <c r="F712" i="1" s="1"/>
  <c r="G66" i="1"/>
  <c r="F66" i="1" s="1"/>
  <c r="G578" i="1"/>
  <c r="F578" i="1" s="1"/>
  <c r="G700" i="1"/>
  <c r="F700" i="1" s="1"/>
  <c r="G738" i="1"/>
  <c r="F738" i="1" s="1"/>
  <c r="G102" i="1"/>
  <c r="F102" i="1" s="1"/>
  <c r="G198" i="1"/>
  <c r="F198" i="1" s="1"/>
  <c r="G262" i="1"/>
  <c r="F262" i="1" s="1"/>
  <c r="G326" i="1"/>
  <c r="F326" i="1" s="1"/>
  <c r="G374" i="1"/>
  <c r="F374" i="1" s="1"/>
  <c r="G406" i="1"/>
  <c r="F406" i="1" s="1"/>
  <c r="G722" i="1"/>
  <c r="F722" i="1" s="1"/>
  <c r="G486" i="1"/>
  <c r="F486" i="1" s="1"/>
  <c r="G532" i="1"/>
  <c r="F532" i="1" s="1"/>
  <c r="G718" i="1"/>
  <c r="F718" i="1" s="1"/>
  <c r="G502" i="1"/>
  <c r="F502" i="1" s="1"/>
  <c r="G540" i="1"/>
  <c r="F540" i="1" s="1"/>
  <c r="G460" i="1"/>
  <c r="F460" i="1" s="1"/>
  <c r="G484" i="1"/>
  <c r="F484" i="1" s="1"/>
  <c r="G500" i="1"/>
  <c r="F500" i="1" s="1"/>
  <c r="G2" i="1"/>
  <c r="F2" i="1" s="1"/>
  <c r="G214" i="1"/>
  <c r="F214" i="1" s="1"/>
  <c r="G310" i="1"/>
  <c r="F310" i="1" s="1"/>
  <c r="G166" i="1"/>
  <c r="F166" i="1" s="1"/>
  <c r="G230" i="1"/>
  <c r="F230" i="1" s="1"/>
  <c r="G358" i="1"/>
  <c r="F358" i="1" s="1"/>
  <c r="G422" i="1"/>
  <c r="F422" i="1" s="1"/>
  <c r="G454" i="1"/>
  <c r="F454" i="1" s="1"/>
  <c r="G516" i="1"/>
  <c r="F516" i="1" s="1"/>
  <c r="G470" i="1"/>
  <c r="F470" i="1" s="1"/>
  <c r="G452" i="1"/>
  <c r="F452" i="1" s="1"/>
  <c r="G468" i="1"/>
  <c r="F468" i="1" s="1"/>
  <c r="G508" i="1"/>
  <c r="F508" i="1" s="1"/>
  <c r="G118" i="1"/>
  <c r="F118" i="1" s="1"/>
  <c r="G684" i="1"/>
  <c r="F684" i="1" s="1"/>
  <c r="G22" i="1"/>
  <c r="F22" i="1" s="1"/>
  <c r="G248" i="1"/>
  <c r="F248" i="1" s="1"/>
  <c r="G70" i="1"/>
  <c r="F70" i="1" s="1"/>
  <c r="G398" i="1"/>
  <c r="F398" i="1" s="1"/>
  <c r="G462" i="1"/>
  <c r="F462" i="1" s="1"/>
  <c r="G520" i="1"/>
  <c r="F520" i="1" s="1"/>
  <c r="G456" i="1"/>
  <c r="F456" i="1" s="1"/>
  <c r="G488" i="1"/>
  <c r="F488" i="1" s="1"/>
  <c r="G236" i="1"/>
  <c r="F236" i="1" s="1"/>
  <c r="G150" i="1"/>
  <c r="F150" i="1" s="1"/>
  <c r="G430" i="1"/>
  <c r="F430" i="1" s="1"/>
  <c r="G494" i="1"/>
  <c r="F494" i="1" s="1"/>
  <c r="G472" i="1"/>
  <c r="F472" i="1" s="1"/>
  <c r="G504" i="1"/>
  <c r="F504" i="1" s="1"/>
  <c r="G680" i="1"/>
  <c r="F680" i="1" s="1"/>
  <c r="C62" i="1" l="1"/>
  <c r="J62" i="1" s="1"/>
  <c r="K62" i="1" s="1"/>
  <c r="G382" i="1"/>
  <c r="F382" i="1" s="1"/>
  <c r="G704" i="1"/>
  <c r="F704" i="1" s="1"/>
  <c r="G60" i="1"/>
  <c r="F60" i="1" s="1"/>
  <c r="G300" i="1"/>
  <c r="F300" i="1" s="1"/>
  <c r="G260" i="1"/>
  <c r="F260" i="1" s="1"/>
  <c r="G228" i="1"/>
  <c r="F228" i="1" s="1"/>
  <c r="C724" i="1"/>
  <c r="J724" i="1" s="1"/>
  <c r="K724" i="1" s="1"/>
  <c r="C28" i="1"/>
  <c r="J28" i="1" s="1"/>
  <c r="K28" i="1" s="1"/>
  <c r="G134" i="1"/>
  <c r="F134" i="1" s="1"/>
  <c r="G730" i="1"/>
  <c r="F730" i="1" s="1"/>
  <c r="G412" i="1"/>
  <c r="F412" i="1" s="1"/>
  <c r="G216" i="1"/>
  <c r="F216" i="1" s="1"/>
  <c r="G88" i="1"/>
  <c r="F88" i="1" s="1"/>
  <c r="G466" i="1"/>
  <c r="F466" i="1" s="1"/>
  <c r="G96" i="1"/>
  <c r="F96" i="1" s="1"/>
  <c r="G356" i="1"/>
  <c r="F356" i="1" s="1"/>
  <c r="G164" i="1"/>
  <c r="F164" i="1" s="1"/>
  <c r="G552" i="1"/>
  <c r="F552" i="1" s="1"/>
  <c r="G542" i="1"/>
  <c r="F542" i="1" s="1"/>
  <c r="G482" i="1"/>
  <c r="F482" i="1" s="1"/>
  <c r="C702" i="1"/>
  <c r="J702" i="1" s="1"/>
  <c r="K702" i="1" s="1"/>
  <c r="C570" i="1"/>
  <c r="J570" i="1" s="1"/>
  <c r="K570" i="1" s="1"/>
  <c r="C390" i="1"/>
  <c r="J390" i="1" s="1"/>
  <c r="K390" i="1" s="1"/>
  <c r="C246" i="1"/>
  <c r="J246" i="1" s="1"/>
  <c r="K246" i="1" s="1"/>
  <c r="C38" i="1"/>
  <c r="J38" i="1" s="1"/>
  <c r="K38" i="1" s="1"/>
  <c r="C18" i="1"/>
  <c r="J18" i="1" s="1"/>
  <c r="K18" i="1" s="1"/>
  <c r="G654" i="1"/>
  <c r="F654" i="1" s="1"/>
  <c r="G496" i="1"/>
  <c r="F496" i="1" s="1"/>
  <c r="G682" i="1"/>
  <c r="F682" i="1" s="1"/>
  <c r="G276" i="1"/>
  <c r="F276" i="1" s="1"/>
  <c r="G180" i="1"/>
  <c r="F180" i="1" s="1"/>
  <c r="G580" i="1"/>
  <c r="F580" i="1" s="1"/>
  <c r="G518" i="1"/>
  <c r="F518" i="1" s="1"/>
  <c r="G106" i="1"/>
  <c r="F106" i="1" s="1"/>
  <c r="C6" i="1"/>
  <c r="J6" i="1" s="1"/>
  <c r="K6" i="1" s="1"/>
  <c r="G536" i="1"/>
  <c r="F536" i="1" s="1"/>
  <c r="G492" i="1"/>
  <c r="F492" i="1" s="1"/>
  <c r="G438" i="1"/>
  <c r="F438" i="1" s="1"/>
  <c r="G734" i="1"/>
  <c r="F734" i="1" s="1"/>
  <c r="G64" i="1"/>
  <c r="F64" i="1" s="1"/>
  <c r="G348" i="1"/>
  <c r="F348" i="1" s="1"/>
  <c r="G342" i="1"/>
  <c r="F342" i="1" s="1"/>
  <c r="G446" i="1"/>
  <c r="F446" i="1" s="1"/>
  <c r="G24" i="1"/>
  <c r="F24" i="1" s="1"/>
  <c r="G720" i="1"/>
  <c r="F720" i="1" s="1"/>
  <c r="G188" i="1"/>
  <c r="F188" i="1" s="1"/>
  <c r="G598" i="1"/>
  <c r="F598" i="1" s="1"/>
  <c r="G192" i="1"/>
  <c r="F192" i="1" s="1"/>
  <c r="G20" i="1"/>
  <c r="F20" i="1" s="1"/>
  <c r="G668" i="1"/>
  <c r="F668" i="1" s="1"/>
  <c r="G122" i="1"/>
  <c r="F122" i="1" s="1"/>
  <c r="G432" i="1"/>
  <c r="F432" i="1" s="1"/>
  <c r="G418" i="1"/>
  <c r="F418" i="1" s="1"/>
  <c r="G258" i="1"/>
  <c r="F258" i="1" s="1"/>
  <c r="G264" i="1"/>
  <c r="F264" i="1" s="1"/>
  <c r="G330" i="1"/>
  <c r="F330" i="1" s="1"/>
  <c r="G8" i="1"/>
  <c r="F8" i="1" s="1"/>
  <c r="G750" i="1"/>
  <c r="F750" i="1" s="1"/>
  <c r="C751" i="1"/>
  <c r="J751" i="1" s="1"/>
  <c r="K751" i="1" s="1"/>
  <c r="G751" i="1"/>
  <c r="F751" i="1" s="1"/>
  <c r="C749" i="1"/>
  <c r="J749" i="1" s="1"/>
  <c r="K749" i="1" s="1"/>
  <c r="G749" i="1"/>
  <c r="F749" i="1" s="1"/>
  <c r="C745" i="1"/>
  <c r="J745" i="1" s="1"/>
  <c r="K745" i="1" s="1"/>
  <c r="G745" i="1"/>
  <c r="F745" i="1" s="1"/>
  <c r="C743" i="1"/>
  <c r="J743" i="1" s="1"/>
  <c r="K743" i="1" s="1"/>
  <c r="G743" i="1"/>
  <c r="F743" i="1" s="1"/>
  <c r="C741" i="1"/>
  <c r="J741" i="1" s="1"/>
  <c r="K741" i="1" s="1"/>
  <c r="G741" i="1"/>
  <c r="F741" i="1" s="1"/>
  <c r="C739" i="1"/>
  <c r="J739" i="1" s="1"/>
  <c r="K739" i="1" s="1"/>
  <c r="G739" i="1"/>
  <c r="F739" i="1" s="1"/>
  <c r="C735" i="1"/>
  <c r="J735" i="1" s="1"/>
  <c r="K735" i="1" s="1"/>
  <c r="G735" i="1"/>
  <c r="F735" i="1" s="1"/>
  <c r="C733" i="1"/>
  <c r="J733" i="1" s="1"/>
  <c r="K733" i="1" s="1"/>
  <c r="G733" i="1"/>
  <c r="F733" i="1" s="1"/>
  <c r="C731" i="1"/>
  <c r="J731" i="1" s="1"/>
  <c r="K731" i="1" s="1"/>
  <c r="G731" i="1"/>
  <c r="F731" i="1" s="1"/>
  <c r="C725" i="1"/>
  <c r="J725" i="1" s="1"/>
  <c r="K725" i="1" s="1"/>
  <c r="G725" i="1"/>
  <c r="F725" i="1" s="1"/>
  <c r="C723" i="1"/>
  <c r="J723" i="1" s="1"/>
  <c r="K723" i="1" s="1"/>
  <c r="G723" i="1"/>
  <c r="F723" i="1" s="1"/>
  <c r="C715" i="1"/>
  <c r="J715" i="1" s="1"/>
  <c r="K715" i="1" s="1"/>
  <c r="G715" i="1"/>
  <c r="F715" i="1" s="1"/>
  <c r="C713" i="1"/>
  <c r="J713" i="1" s="1"/>
  <c r="K713" i="1" s="1"/>
  <c r="G713" i="1"/>
  <c r="F713" i="1" s="1"/>
  <c r="C711" i="1"/>
  <c r="J711" i="1" s="1"/>
  <c r="K711" i="1" s="1"/>
  <c r="G711" i="1"/>
  <c r="F711" i="1" s="1"/>
  <c r="C705" i="1"/>
  <c r="J705" i="1" s="1"/>
  <c r="K705" i="1" s="1"/>
  <c r="G705" i="1"/>
  <c r="F705" i="1" s="1"/>
  <c r="C703" i="1"/>
  <c r="J703" i="1" s="1"/>
  <c r="K703" i="1" s="1"/>
  <c r="G703" i="1"/>
  <c r="F703" i="1" s="1"/>
  <c r="C699" i="1"/>
  <c r="J699" i="1" s="1"/>
  <c r="K699" i="1" s="1"/>
  <c r="G699" i="1"/>
  <c r="F699" i="1" s="1"/>
  <c r="C695" i="1"/>
  <c r="J695" i="1" s="1"/>
  <c r="K695" i="1" s="1"/>
  <c r="G695" i="1"/>
  <c r="F695" i="1" s="1"/>
  <c r="C691" i="1"/>
  <c r="J691" i="1" s="1"/>
  <c r="K691" i="1" s="1"/>
  <c r="G691" i="1"/>
  <c r="F691" i="1" s="1"/>
  <c r="C687" i="1"/>
  <c r="J687" i="1" s="1"/>
  <c r="K687" i="1" s="1"/>
  <c r="G687" i="1"/>
  <c r="F687" i="1" s="1"/>
  <c r="C685" i="1"/>
  <c r="J685" i="1" s="1"/>
  <c r="K685" i="1" s="1"/>
  <c r="G685" i="1"/>
  <c r="F685" i="1" s="1"/>
  <c r="C683" i="1"/>
  <c r="J683" i="1" s="1"/>
  <c r="K683" i="1" s="1"/>
  <c r="G683" i="1"/>
  <c r="F683" i="1" s="1"/>
  <c r="C679" i="1"/>
  <c r="J679" i="1" s="1"/>
  <c r="K679" i="1" s="1"/>
  <c r="G679" i="1"/>
  <c r="F679" i="1" s="1"/>
  <c r="C677" i="1"/>
  <c r="J677" i="1" s="1"/>
  <c r="K677" i="1" s="1"/>
  <c r="G677" i="1"/>
  <c r="F677" i="1" s="1"/>
  <c r="C675" i="1"/>
  <c r="J675" i="1" s="1"/>
  <c r="K675" i="1" s="1"/>
  <c r="G675" i="1"/>
  <c r="F675" i="1" s="1"/>
  <c r="C663" i="1"/>
  <c r="J663" i="1" s="1"/>
  <c r="K663" i="1" s="1"/>
  <c r="G663" i="1"/>
  <c r="F663" i="1" s="1"/>
  <c r="C661" i="1"/>
  <c r="J661" i="1" s="1"/>
  <c r="K661" i="1" s="1"/>
  <c r="G661" i="1"/>
  <c r="F661" i="1" s="1"/>
  <c r="C655" i="1"/>
  <c r="J655" i="1" s="1"/>
  <c r="K655" i="1" s="1"/>
  <c r="G655" i="1"/>
  <c r="F655" i="1" s="1"/>
  <c r="C653" i="1"/>
  <c r="J653" i="1" s="1"/>
  <c r="K653" i="1" s="1"/>
  <c r="G653" i="1"/>
  <c r="F653" i="1" s="1"/>
  <c r="C651" i="1"/>
  <c r="J651" i="1" s="1"/>
  <c r="K651" i="1" s="1"/>
  <c r="G651" i="1"/>
  <c r="F651" i="1" s="1"/>
  <c r="C647" i="1"/>
  <c r="J647" i="1" s="1"/>
  <c r="K647" i="1" s="1"/>
  <c r="G647" i="1"/>
  <c r="F647" i="1" s="1"/>
  <c r="C641" i="1"/>
  <c r="J641" i="1" s="1"/>
  <c r="K641" i="1" s="1"/>
  <c r="G641" i="1"/>
  <c r="F641" i="1" s="1"/>
  <c r="C633" i="1"/>
  <c r="J633" i="1" s="1"/>
  <c r="K633" i="1" s="1"/>
  <c r="G633" i="1"/>
  <c r="F633" i="1" s="1"/>
  <c r="C629" i="1"/>
  <c r="J629" i="1" s="1"/>
  <c r="K629" i="1" s="1"/>
  <c r="G629" i="1"/>
  <c r="F629" i="1" s="1"/>
  <c r="C623" i="1"/>
  <c r="J623" i="1" s="1"/>
  <c r="K623" i="1" s="1"/>
  <c r="G623" i="1"/>
  <c r="F623" i="1" s="1"/>
  <c r="C621" i="1"/>
  <c r="J621" i="1" s="1"/>
  <c r="K621" i="1" s="1"/>
  <c r="G621" i="1"/>
  <c r="F621" i="1" s="1"/>
  <c r="C619" i="1"/>
  <c r="J619" i="1" s="1"/>
  <c r="K619" i="1" s="1"/>
  <c r="G619" i="1"/>
  <c r="F619" i="1" s="1"/>
  <c r="C617" i="1"/>
  <c r="J617" i="1" s="1"/>
  <c r="K617" i="1" s="1"/>
  <c r="G617" i="1"/>
  <c r="F617" i="1" s="1"/>
  <c r="C613" i="1"/>
  <c r="J613" i="1" s="1"/>
  <c r="K613" i="1" s="1"/>
  <c r="G613" i="1"/>
  <c r="F613" i="1" s="1"/>
  <c r="C607" i="1"/>
  <c r="J607" i="1" s="1"/>
  <c r="K607" i="1" s="1"/>
  <c r="G607" i="1"/>
  <c r="F607" i="1" s="1"/>
  <c r="C601" i="1"/>
  <c r="J601" i="1" s="1"/>
  <c r="K601" i="1" s="1"/>
  <c r="G601" i="1"/>
  <c r="F601" i="1" s="1"/>
  <c r="C599" i="1"/>
  <c r="J599" i="1" s="1"/>
  <c r="K599" i="1" s="1"/>
  <c r="G599" i="1"/>
  <c r="F599" i="1" s="1"/>
  <c r="C597" i="1"/>
  <c r="J597" i="1" s="1"/>
  <c r="K597" i="1" s="1"/>
  <c r="G597" i="1"/>
  <c r="F597" i="1" s="1"/>
  <c r="C595" i="1"/>
  <c r="J595" i="1" s="1"/>
  <c r="K595" i="1" s="1"/>
  <c r="G595" i="1"/>
  <c r="F595" i="1" s="1"/>
  <c r="C593" i="1"/>
  <c r="J593" i="1" s="1"/>
  <c r="K593" i="1" s="1"/>
  <c r="G593" i="1"/>
  <c r="F593" i="1" s="1"/>
  <c r="C591" i="1"/>
  <c r="J591" i="1" s="1"/>
  <c r="K591" i="1" s="1"/>
  <c r="G591" i="1"/>
  <c r="F591" i="1" s="1"/>
  <c r="C585" i="1"/>
  <c r="J585" i="1" s="1"/>
  <c r="K585" i="1" s="1"/>
  <c r="G585" i="1"/>
  <c r="F585" i="1" s="1"/>
  <c r="C583" i="1"/>
  <c r="J583" i="1" s="1"/>
  <c r="K583" i="1" s="1"/>
  <c r="G583" i="1"/>
  <c r="F583" i="1" s="1"/>
  <c r="C579" i="1"/>
  <c r="J579" i="1" s="1"/>
  <c r="K579" i="1" s="1"/>
  <c r="G579" i="1"/>
  <c r="F579" i="1" s="1"/>
  <c r="C577" i="1"/>
  <c r="J577" i="1" s="1"/>
  <c r="K577" i="1" s="1"/>
  <c r="G577" i="1"/>
  <c r="F577" i="1" s="1"/>
  <c r="C575" i="1"/>
  <c r="J575" i="1" s="1"/>
  <c r="K575" i="1" s="1"/>
  <c r="G575" i="1"/>
  <c r="F575" i="1" s="1"/>
  <c r="C573" i="1"/>
  <c r="J573" i="1" s="1"/>
  <c r="K573" i="1" s="1"/>
  <c r="G573" i="1"/>
  <c r="F573" i="1" s="1"/>
  <c r="C571" i="1"/>
  <c r="J571" i="1" s="1"/>
  <c r="K571" i="1" s="1"/>
  <c r="G571" i="1"/>
  <c r="F571" i="1" s="1"/>
  <c r="C565" i="1"/>
  <c r="J565" i="1" s="1"/>
  <c r="K565" i="1" s="1"/>
  <c r="G565" i="1"/>
  <c r="F565" i="1" s="1"/>
  <c r="C563" i="1"/>
  <c r="J563" i="1" s="1"/>
  <c r="K563" i="1" s="1"/>
  <c r="G563" i="1"/>
  <c r="F563" i="1" s="1"/>
  <c r="C561" i="1"/>
  <c r="J561" i="1" s="1"/>
  <c r="K561" i="1" s="1"/>
  <c r="G561" i="1"/>
  <c r="F561" i="1" s="1"/>
  <c r="C557" i="1"/>
  <c r="J557" i="1" s="1"/>
  <c r="K557" i="1" s="1"/>
  <c r="G557" i="1"/>
  <c r="F557" i="1" s="1"/>
  <c r="C555" i="1"/>
  <c r="J555" i="1" s="1"/>
  <c r="K555" i="1" s="1"/>
  <c r="G555" i="1"/>
  <c r="F555" i="1" s="1"/>
  <c r="C553" i="1"/>
  <c r="J553" i="1" s="1"/>
  <c r="K553" i="1" s="1"/>
  <c r="G553" i="1"/>
  <c r="F553" i="1" s="1"/>
  <c r="C551" i="1"/>
  <c r="J551" i="1" s="1"/>
  <c r="K551" i="1" s="1"/>
  <c r="G551" i="1"/>
  <c r="F551" i="1" s="1"/>
  <c r="C549" i="1"/>
  <c r="J549" i="1" s="1"/>
  <c r="K549" i="1" s="1"/>
  <c r="G549" i="1"/>
  <c r="F549" i="1" s="1"/>
  <c r="C547" i="1"/>
  <c r="J547" i="1" s="1"/>
  <c r="K547" i="1" s="1"/>
  <c r="G547" i="1"/>
  <c r="F547" i="1" s="1"/>
  <c r="C543" i="1"/>
  <c r="J543" i="1" s="1"/>
  <c r="K543" i="1" s="1"/>
  <c r="G543" i="1"/>
  <c r="F543" i="1" s="1"/>
  <c r="C541" i="1"/>
  <c r="J541" i="1" s="1"/>
  <c r="K541" i="1" s="1"/>
  <c r="G541" i="1"/>
  <c r="F541" i="1" s="1"/>
  <c r="C535" i="1"/>
  <c r="J535" i="1" s="1"/>
  <c r="K535" i="1" s="1"/>
  <c r="G535" i="1"/>
  <c r="F535" i="1" s="1"/>
  <c r="C533" i="1"/>
  <c r="J533" i="1" s="1"/>
  <c r="K533" i="1" s="1"/>
  <c r="G533" i="1"/>
  <c r="F533" i="1" s="1"/>
  <c r="C529" i="1"/>
  <c r="J529" i="1" s="1"/>
  <c r="K529" i="1" s="1"/>
  <c r="G529" i="1"/>
  <c r="F529" i="1" s="1"/>
  <c r="C527" i="1"/>
  <c r="J527" i="1" s="1"/>
  <c r="K527" i="1" s="1"/>
  <c r="G527" i="1"/>
  <c r="F527" i="1" s="1"/>
  <c r="C523" i="1"/>
  <c r="J523" i="1" s="1"/>
  <c r="K523" i="1" s="1"/>
  <c r="G523" i="1"/>
  <c r="F523" i="1" s="1"/>
  <c r="C519" i="1"/>
  <c r="J519" i="1" s="1"/>
  <c r="K519" i="1" s="1"/>
  <c r="G519" i="1"/>
  <c r="F519" i="1" s="1"/>
  <c r="C515" i="1"/>
  <c r="J515" i="1" s="1"/>
  <c r="K515" i="1" s="1"/>
  <c r="G515" i="1"/>
  <c r="F515" i="1" s="1"/>
  <c r="C513" i="1"/>
  <c r="J513" i="1" s="1"/>
  <c r="K513" i="1" s="1"/>
  <c r="G513" i="1"/>
  <c r="F513" i="1" s="1"/>
  <c r="C503" i="1"/>
  <c r="J503" i="1" s="1"/>
  <c r="K503" i="1" s="1"/>
  <c r="G503" i="1"/>
  <c r="F503" i="1" s="1"/>
  <c r="C499" i="1"/>
  <c r="J499" i="1" s="1"/>
  <c r="K499" i="1" s="1"/>
  <c r="G499" i="1"/>
  <c r="F499" i="1" s="1"/>
  <c r="C497" i="1"/>
  <c r="J497" i="1" s="1"/>
  <c r="K497" i="1" s="1"/>
  <c r="G497" i="1"/>
  <c r="F497" i="1" s="1"/>
  <c r="C495" i="1"/>
  <c r="J495" i="1" s="1"/>
  <c r="K495" i="1" s="1"/>
  <c r="G495" i="1"/>
  <c r="F495" i="1" s="1"/>
  <c r="C489" i="1"/>
  <c r="J489" i="1" s="1"/>
  <c r="K489" i="1" s="1"/>
  <c r="G489" i="1"/>
  <c r="F489" i="1" s="1"/>
  <c r="C485" i="1"/>
  <c r="J485" i="1" s="1"/>
  <c r="K485" i="1" s="1"/>
  <c r="G485" i="1"/>
  <c r="F485" i="1" s="1"/>
  <c r="C483" i="1"/>
  <c r="J483" i="1" s="1"/>
  <c r="K483" i="1" s="1"/>
  <c r="G483" i="1"/>
  <c r="F483" i="1" s="1"/>
  <c r="C481" i="1"/>
  <c r="J481" i="1" s="1"/>
  <c r="K481" i="1" s="1"/>
  <c r="G481" i="1"/>
  <c r="F481" i="1" s="1"/>
  <c r="C479" i="1"/>
  <c r="J479" i="1" s="1"/>
  <c r="K479" i="1" s="1"/>
  <c r="G479" i="1"/>
  <c r="F479" i="1" s="1"/>
  <c r="C471" i="1"/>
  <c r="J471" i="1" s="1"/>
  <c r="K471" i="1" s="1"/>
  <c r="G471" i="1"/>
  <c r="F471" i="1" s="1"/>
  <c r="C469" i="1"/>
  <c r="J469" i="1" s="1"/>
  <c r="K469" i="1" s="1"/>
  <c r="G469" i="1"/>
  <c r="F469" i="1" s="1"/>
  <c r="C465" i="1"/>
  <c r="J465" i="1" s="1"/>
  <c r="K465" i="1" s="1"/>
  <c r="G465" i="1"/>
  <c r="F465" i="1" s="1"/>
  <c r="C463" i="1"/>
  <c r="J463" i="1" s="1"/>
  <c r="K463" i="1" s="1"/>
  <c r="G463" i="1"/>
  <c r="F463" i="1" s="1"/>
  <c r="C459" i="1"/>
  <c r="J459" i="1" s="1"/>
  <c r="K459" i="1" s="1"/>
  <c r="G459" i="1"/>
  <c r="F459" i="1" s="1"/>
  <c r="C457" i="1"/>
  <c r="J457" i="1" s="1"/>
  <c r="K457" i="1" s="1"/>
  <c r="G457" i="1"/>
  <c r="F457" i="1" s="1"/>
  <c r="C455" i="1"/>
  <c r="J455" i="1" s="1"/>
  <c r="K455" i="1" s="1"/>
  <c r="G455" i="1"/>
  <c r="F455" i="1" s="1"/>
  <c r="C453" i="1"/>
  <c r="J453" i="1" s="1"/>
  <c r="K453" i="1" s="1"/>
  <c r="G453" i="1"/>
  <c r="F453" i="1" s="1"/>
  <c r="C451" i="1"/>
  <c r="J451" i="1" s="1"/>
  <c r="K451" i="1" s="1"/>
  <c r="G451" i="1"/>
  <c r="F451" i="1" s="1"/>
  <c r="C449" i="1"/>
  <c r="J449" i="1" s="1"/>
  <c r="K449" i="1" s="1"/>
  <c r="G449" i="1"/>
  <c r="F449" i="1" s="1"/>
  <c r="C447" i="1"/>
  <c r="J447" i="1" s="1"/>
  <c r="K447" i="1" s="1"/>
  <c r="G447" i="1"/>
  <c r="F447" i="1" s="1"/>
  <c r="C445" i="1"/>
  <c r="J445" i="1" s="1"/>
  <c r="K445" i="1" s="1"/>
  <c r="G445" i="1"/>
  <c r="F445" i="1" s="1"/>
  <c r="C443" i="1"/>
  <c r="J443" i="1" s="1"/>
  <c r="K443" i="1" s="1"/>
  <c r="G443" i="1"/>
  <c r="F443" i="1" s="1"/>
  <c r="C437" i="1"/>
  <c r="J437" i="1" s="1"/>
  <c r="K437" i="1" s="1"/>
  <c r="G437" i="1"/>
  <c r="F437" i="1" s="1"/>
  <c r="C433" i="1"/>
  <c r="J433" i="1" s="1"/>
  <c r="K433" i="1" s="1"/>
  <c r="G433" i="1"/>
  <c r="F433" i="1" s="1"/>
  <c r="C427" i="1"/>
  <c r="J427" i="1" s="1"/>
  <c r="K427" i="1" s="1"/>
  <c r="G427" i="1"/>
  <c r="F427" i="1" s="1"/>
  <c r="C425" i="1"/>
  <c r="J425" i="1" s="1"/>
  <c r="K425" i="1" s="1"/>
  <c r="G425" i="1"/>
  <c r="F425" i="1" s="1"/>
  <c r="C423" i="1"/>
  <c r="J423" i="1" s="1"/>
  <c r="K423" i="1" s="1"/>
  <c r="G423" i="1"/>
  <c r="F423" i="1" s="1"/>
  <c r="C421" i="1"/>
  <c r="J421" i="1" s="1"/>
  <c r="K421" i="1" s="1"/>
  <c r="G421" i="1"/>
  <c r="F421" i="1" s="1"/>
  <c r="C419" i="1"/>
  <c r="J419" i="1" s="1"/>
  <c r="K419" i="1" s="1"/>
  <c r="G419" i="1"/>
  <c r="F419" i="1" s="1"/>
  <c r="C417" i="1"/>
  <c r="J417" i="1" s="1"/>
  <c r="K417" i="1" s="1"/>
  <c r="G417" i="1"/>
  <c r="F417" i="1" s="1"/>
  <c r="C409" i="1"/>
  <c r="J409" i="1" s="1"/>
  <c r="K409" i="1" s="1"/>
  <c r="G409" i="1"/>
  <c r="F409" i="1" s="1"/>
  <c r="C405" i="1"/>
  <c r="J405" i="1" s="1"/>
  <c r="K405" i="1" s="1"/>
  <c r="G405" i="1"/>
  <c r="F405" i="1" s="1"/>
  <c r="C403" i="1"/>
  <c r="J403" i="1" s="1"/>
  <c r="K403" i="1" s="1"/>
  <c r="G403" i="1"/>
  <c r="F403" i="1" s="1"/>
  <c r="C399" i="1"/>
  <c r="J399" i="1" s="1"/>
  <c r="K399" i="1" s="1"/>
  <c r="G399" i="1"/>
  <c r="F399" i="1" s="1"/>
  <c r="C397" i="1"/>
  <c r="J397" i="1" s="1"/>
  <c r="K397" i="1" s="1"/>
  <c r="G397" i="1"/>
  <c r="F397" i="1" s="1"/>
  <c r="C393" i="1"/>
  <c r="J393" i="1" s="1"/>
  <c r="K393" i="1" s="1"/>
  <c r="G393" i="1"/>
  <c r="F393" i="1" s="1"/>
  <c r="C391" i="1"/>
  <c r="J391" i="1" s="1"/>
  <c r="K391" i="1" s="1"/>
  <c r="G391" i="1"/>
  <c r="F391" i="1" s="1"/>
  <c r="C389" i="1"/>
  <c r="J389" i="1" s="1"/>
  <c r="K389" i="1" s="1"/>
  <c r="G389" i="1"/>
  <c r="F389" i="1" s="1"/>
  <c r="C387" i="1"/>
  <c r="J387" i="1" s="1"/>
  <c r="K387" i="1" s="1"/>
  <c r="G387" i="1"/>
  <c r="F387" i="1" s="1"/>
  <c r="C385" i="1"/>
  <c r="J385" i="1" s="1"/>
  <c r="K385" i="1" s="1"/>
  <c r="G385" i="1"/>
  <c r="F385" i="1" s="1"/>
  <c r="C383" i="1"/>
  <c r="J383" i="1" s="1"/>
  <c r="K383" i="1" s="1"/>
  <c r="G383" i="1"/>
  <c r="F383" i="1" s="1"/>
  <c r="C379" i="1"/>
  <c r="J379" i="1" s="1"/>
  <c r="K379" i="1" s="1"/>
  <c r="G379" i="1"/>
  <c r="F379" i="1" s="1"/>
  <c r="C377" i="1"/>
  <c r="J377" i="1" s="1"/>
  <c r="K377" i="1" s="1"/>
  <c r="G377" i="1"/>
  <c r="F377" i="1" s="1"/>
  <c r="C373" i="1"/>
  <c r="J373" i="1" s="1"/>
  <c r="K373" i="1" s="1"/>
  <c r="G373" i="1"/>
  <c r="F373" i="1" s="1"/>
  <c r="C367" i="1"/>
  <c r="J367" i="1" s="1"/>
  <c r="K367" i="1" s="1"/>
  <c r="G367" i="1"/>
  <c r="F367" i="1" s="1"/>
  <c r="C365" i="1"/>
  <c r="J365" i="1" s="1"/>
  <c r="K365" i="1" s="1"/>
  <c r="G365" i="1"/>
  <c r="F365" i="1" s="1"/>
  <c r="C363" i="1"/>
  <c r="J363" i="1" s="1"/>
  <c r="K363" i="1" s="1"/>
  <c r="G363" i="1"/>
  <c r="F363" i="1" s="1"/>
  <c r="C361" i="1"/>
  <c r="J361" i="1" s="1"/>
  <c r="K361" i="1" s="1"/>
  <c r="G361" i="1"/>
  <c r="F361" i="1" s="1"/>
  <c r="C359" i="1"/>
  <c r="J359" i="1" s="1"/>
  <c r="K359" i="1" s="1"/>
  <c r="G359" i="1"/>
  <c r="F359" i="1" s="1"/>
  <c r="C357" i="1"/>
  <c r="J357" i="1" s="1"/>
  <c r="K357" i="1" s="1"/>
  <c r="G357" i="1"/>
  <c r="F357" i="1" s="1"/>
  <c r="C355" i="1"/>
  <c r="J355" i="1" s="1"/>
  <c r="K355" i="1" s="1"/>
  <c r="G355" i="1"/>
  <c r="F355" i="1" s="1"/>
  <c r="C353" i="1"/>
  <c r="J353" i="1" s="1"/>
  <c r="K353" i="1" s="1"/>
  <c r="G353" i="1"/>
  <c r="F353" i="1" s="1"/>
  <c r="C351" i="1"/>
  <c r="J351" i="1" s="1"/>
  <c r="K351" i="1" s="1"/>
  <c r="G351" i="1"/>
  <c r="F351" i="1" s="1"/>
  <c r="C345" i="1"/>
  <c r="J345" i="1" s="1"/>
  <c r="K345" i="1" s="1"/>
  <c r="G345" i="1"/>
  <c r="F345" i="1" s="1"/>
  <c r="C341" i="1"/>
  <c r="J341" i="1" s="1"/>
  <c r="K341" i="1" s="1"/>
  <c r="G341" i="1"/>
  <c r="F341" i="1" s="1"/>
  <c r="C339" i="1"/>
  <c r="J339" i="1" s="1"/>
  <c r="K339" i="1" s="1"/>
  <c r="G339" i="1"/>
  <c r="F339" i="1" s="1"/>
  <c r="C335" i="1"/>
  <c r="J335" i="1" s="1"/>
  <c r="K335" i="1" s="1"/>
  <c r="G335" i="1"/>
  <c r="F335" i="1" s="1"/>
  <c r="C333" i="1"/>
  <c r="J333" i="1" s="1"/>
  <c r="K333" i="1" s="1"/>
  <c r="G333" i="1"/>
  <c r="F333" i="1" s="1"/>
  <c r="C329" i="1"/>
  <c r="J329" i="1" s="1"/>
  <c r="K329" i="1" s="1"/>
  <c r="G329" i="1"/>
  <c r="F329" i="1" s="1"/>
  <c r="C327" i="1"/>
  <c r="J327" i="1" s="1"/>
  <c r="K327" i="1" s="1"/>
  <c r="G327" i="1"/>
  <c r="F327" i="1" s="1"/>
  <c r="C325" i="1"/>
  <c r="J325" i="1" s="1"/>
  <c r="K325" i="1" s="1"/>
  <c r="G325" i="1"/>
  <c r="F325" i="1" s="1"/>
  <c r="C321" i="1"/>
  <c r="J321" i="1" s="1"/>
  <c r="K321" i="1" s="1"/>
  <c r="G321" i="1"/>
  <c r="F321" i="1" s="1"/>
  <c r="C319" i="1"/>
  <c r="J319" i="1" s="1"/>
  <c r="K319" i="1" s="1"/>
  <c r="G319" i="1"/>
  <c r="F319" i="1" s="1"/>
  <c r="C315" i="1"/>
  <c r="J315" i="1" s="1"/>
  <c r="K315" i="1" s="1"/>
  <c r="G315" i="1"/>
  <c r="F315" i="1" s="1"/>
  <c r="C309" i="1"/>
  <c r="J309" i="1" s="1"/>
  <c r="K309" i="1" s="1"/>
  <c r="G309" i="1"/>
  <c r="F309" i="1" s="1"/>
  <c r="C307" i="1"/>
  <c r="J307" i="1" s="1"/>
  <c r="K307" i="1" s="1"/>
  <c r="G307" i="1"/>
  <c r="F307" i="1" s="1"/>
  <c r="C301" i="1"/>
  <c r="J301" i="1" s="1"/>
  <c r="K301" i="1" s="1"/>
  <c r="G301" i="1"/>
  <c r="F301" i="1" s="1"/>
  <c r="C299" i="1"/>
  <c r="J299" i="1" s="1"/>
  <c r="K299" i="1" s="1"/>
  <c r="G299" i="1"/>
  <c r="F299" i="1" s="1"/>
  <c r="C297" i="1"/>
  <c r="J297" i="1" s="1"/>
  <c r="K297" i="1" s="1"/>
  <c r="G297" i="1"/>
  <c r="F297" i="1" s="1"/>
  <c r="C295" i="1"/>
  <c r="J295" i="1" s="1"/>
  <c r="K295" i="1" s="1"/>
  <c r="G295" i="1"/>
  <c r="F295" i="1" s="1"/>
  <c r="C293" i="1"/>
  <c r="J293" i="1" s="1"/>
  <c r="K293" i="1" s="1"/>
  <c r="G293" i="1"/>
  <c r="F293" i="1" s="1"/>
  <c r="C291" i="1"/>
  <c r="J291" i="1" s="1"/>
  <c r="K291" i="1" s="1"/>
  <c r="G291" i="1"/>
  <c r="F291" i="1" s="1"/>
  <c r="C289" i="1"/>
  <c r="J289" i="1" s="1"/>
  <c r="K289" i="1" s="1"/>
  <c r="G289" i="1"/>
  <c r="F289" i="1" s="1"/>
  <c r="C281" i="1"/>
  <c r="J281" i="1" s="1"/>
  <c r="K281" i="1" s="1"/>
  <c r="G281" i="1"/>
  <c r="F281" i="1" s="1"/>
  <c r="C279" i="1"/>
  <c r="J279" i="1" s="1"/>
  <c r="K279" i="1" s="1"/>
  <c r="G279" i="1"/>
  <c r="F279" i="1" s="1"/>
  <c r="C277" i="1"/>
  <c r="J277" i="1" s="1"/>
  <c r="K277" i="1" s="1"/>
  <c r="G277" i="1"/>
  <c r="F277" i="1" s="1"/>
  <c r="C275" i="1"/>
  <c r="J275" i="1" s="1"/>
  <c r="K275" i="1" s="1"/>
  <c r="G275" i="1"/>
  <c r="F275" i="1" s="1"/>
  <c r="C273" i="1"/>
  <c r="J273" i="1" s="1"/>
  <c r="K273" i="1" s="1"/>
  <c r="G273" i="1"/>
  <c r="F273" i="1" s="1"/>
  <c r="C269" i="1"/>
  <c r="J269" i="1" s="1"/>
  <c r="K269" i="1" s="1"/>
  <c r="G269" i="1"/>
  <c r="F269" i="1" s="1"/>
  <c r="C265" i="1"/>
  <c r="J265" i="1" s="1"/>
  <c r="K265" i="1" s="1"/>
  <c r="G265" i="1"/>
  <c r="F265" i="1" s="1"/>
  <c r="C263" i="1"/>
  <c r="J263" i="1" s="1"/>
  <c r="K263" i="1" s="1"/>
  <c r="G263" i="1"/>
  <c r="F263" i="1" s="1"/>
  <c r="C261" i="1"/>
  <c r="J261" i="1" s="1"/>
  <c r="K261" i="1" s="1"/>
  <c r="G261" i="1"/>
  <c r="F261" i="1" s="1"/>
  <c r="C259" i="1"/>
  <c r="J259" i="1" s="1"/>
  <c r="K259" i="1" s="1"/>
  <c r="G259" i="1"/>
  <c r="F259" i="1" s="1"/>
  <c r="C257" i="1"/>
  <c r="J257" i="1" s="1"/>
  <c r="K257" i="1" s="1"/>
  <c r="G257" i="1"/>
  <c r="F257" i="1" s="1"/>
  <c r="C255" i="1"/>
  <c r="J255" i="1" s="1"/>
  <c r="K255" i="1" s="1"/>
  <c r="G255" i="1"/>
  <c r="F255" i="1" s="1"/>
  <c r="C247" i="1"/>
  <c r="J247" i="1" s="1"/>
  <c r="K247" i="1" s="1"/>
  <c r="G247" i="1"/>
  <c r="F247" i="1" s="1"/>
  <c r="C245" i="1"/>
  <c r="J245" i="1" s="1"/>
  <c r="K245" i="1" s="1"/>
  <c r="G245" i="1"/>
  <c r="F245" i="1" s="1"/>
  <c r="C243" i="1"/>
  <c r="J243" i="1" s="1"/>
  <c r="K243" i="1" s="1"/>
  <c r="G243" i="1"/>
  <c r="F243" i="1" s="1"/>
  <c r="C241" i="1"/>
  <c r="J241" i="1" s="1"/>
  <c r="K241" i="1" s="1"/>
  <c r="G241" i="1"/>
  <c r="F241" i="1" s="1"/>
  <c r="C237" i="1"/>
  <c r="J237" i="1" s="1"/>
  <c r="K237" i="1" s="1"/>
  <c r="G237" i="1"/>
  <c r="F237" i="1" s="1"/>
  <c r="C235" i="1"/>
  <c r="J235" i="1" s="1"/>
  <c r="K235" i="1" s="1"/>
  <c r="G235" i="1"/>
  <c r="F235" i="1" s="1"/>
  <c r="C233" i="1"/>
  <c r="J233" i="1" s="1"/>
  <c r="K233" i="1" s="1"/>
  <c r="G233" i="1"/>
  <c r="F233" i="1" s="1"/>
  <c r="C229" i="1"/>
  <c r="J229" i="1" s="1"/>
  <c r="K229" i="1" s="1"/>
  <c r="G229" i="1"/>
  <c r="F229" i="1" s="1"/>
  <c r="C227" i="1"/>
  <c r="J227" i="1" s="1"/>
  <c r="K227" i="1" s="1"/>
  <c r="G227" i="1"/>
  <c r="F227" i="1" s="1"/>
  <c r="C225" i="1"/>
  <c r="J225" i="1" s="1"/>
  <c r="K225" i="1" s="1"/>
  <c r="G225" i="1"/>
  <c r="F225" i="1" s="1"/>
  <c r="C221" i="1"/>
  <c r="J221" i="1" s="1"/>
  <c r="K221" i="1" s="1"/>
  <c r="G221" i="1"/>
  <c r="F221" i="1" s="1"/>
  <c r="C219" i="1"/>
  <c r="J219" i="1" s="1"/>
  <c r="K219" i="1" s="1"/>
  <c r="G219" i="1"/>
  <c r="F219" i="1" s="1"/>
  <c r="C217" i="1"/>
  <c r="J217" i="1" s="1"/>
  <c r="K217" i="1" s="1"/>
  <c r="G217" i="1"/>
  <c r="F217" i="1" s="1"/>
  <c r="C213" i="1"/>
  <c r="J213" i="1" s="1"/>
  <c r="K213" i="1" s="1"/>
  <c r="G213" i="1"/>
  <c r="F213" i="1" s="1"/>
  <c r="C211" i="1"/>
  <c r="J211" i="1" s="1"/>
  <c r="K211" i="1" s="1"/>
  <c r="G211" i="1"/>
  <c r="F211" i="1" s="1"/>
  <c r="C209" i="1"/>
  <c r="J209" i="1" s="1"/>
  <c r="K209" i="1" s="1"/>
  <c r="G209" i="1"/>
  <c r="F209" i="1" s="1"/>
  <c r="C205" i="1"/>
  <c r="J205" i="1" s="1"/>
  <c r="K205" i="1" s="1"/>
  <c r="G205" i="1"/>
  <c r="F205" i="1" s="1"/>
  <c r="C203" i="1"/>
  <c r="J203" i="1" s="1"/>
  <c r="K203" i="1" s="1"/>
  <c r="G203" i="1"/>
  <c r="F203" i="1" s="1"/>
  <c r="C201" i="1"/>
  <c r="J201" i="1" s="1"/>
  <c r="K201" i="1" s="1"/>
  <c r="G201" i="1"/>
  <c r="F201" i="1" s="1"/>
  <c r="C197" i="1"/>
  <c r="J197" i="1" s="1"/>
  <c r="K197" i="1" s="1"/>
  <c r="G197" i="1"/>
  <c r="F197" i="1" s="1"/>
  <c r="C195" i="1"/>
  <c r="J195" i="1" s="1"/>
  <c r="K195" i="1" s="1"/>
  <c r="G195" i="1"/>
  <c r="F195" i="1" s="1"/>
  <c r="C193" i="1"/>
  <c r="J193" i="1" s="1"/>
  <c r="K193" i="1" s="1"/>
  <c r="G193" i="1"/>
  <c r="F193" i="1" s="1"/>
  <c r="C189" i="1"/>
  <c r="J189" i="1" s="1"/>
  <c r="K189" i="1" s="1"/>
  <c r="G189" i="1"/>
  <c r="F189" i="1" s="1"/>
  <c r="C187" i="1"/>
  <c r="J187" i="1" s="1"/>
  <c r="K187" i="1" s="1"/>
  <c r="G187" i="1"/>
  <c r="F187" i="1" s="1"/>
  <c r="C185" i="1"/>
  <c r="J185" i="1" s="1"/>
  <c r="K185" i="1" s="1"/>
  <c r="G185" i="1"/>
  <c r="F185" i="1" s="1"/>
  <c r="C181" i="1"/>
  <c r="J181" i="1" s="1"/>
  <c r="K181" i="1" s="1"/>
  <c r="G181" i="1"/>
  <c r="F181" i="1" s="1"/>
  <c r="C179" i="1"/>
  <c r="J179" i="1" s="1"/>
  <c r="K179" i="1" s="1"/>
  <c r="G179" i="1"/>
  <c r="F179" i="1" s="1"/>
  <c r="C177" i="1"/>
  <c r="J177" i="1" s="1"/>
  <c r="K177" i="1" s="1"/>
  <c r="G177" i="1"/>
  <c r="F177" i="1" s="1"/>
  <c r="C173" i="1"/>
  <c r="J173" i="1" s="1"/>
  <c r="K173" i="1" s="1"/>
  <c r="G173" i="1"/>
  <c r="F173" i="1" s="1"/>
  <c r="C171" i="1"/>
  <c r="J171" i="1" s="1"/>
  <c r="K171" i="1" s="1"/>
  <c r="G171" i="1"/>
  <c r="F171" i="1" s="1"/>
  <c r="C169" i="1"/>
  <c r="J169" i="1" s="1"/>
  <c r="K169" i="1" s="1"/>
  <c r="G169" i="1"/>
  <c r="F169" i="1" s="1"/>
  <c r="C165" i="1"/>
  <c r="J165" i="1" s="1"/>
  <c r="K165" i="1" s="1"/>
  <c r="G165" i="1"/>
  <c r="F165" i="1" s="1"/>
  <c r="C163" i="1"/>
  <c r="J163" i="1" s="1"/>
  <c r="K163" i="1" s="1"/>
  <c r="G163" i="1"/>
  <c r="F163" i="1" s="1"/>
  <c r="C161" i="1"/>
  <c r="J161" i="1" s="1"/>
  <c r="K161" i="1" s="1"/>
  <c r="G161" i="1"/>
  <c r="F161" i="1" s="1"/>
  <c r="C157" i="1"/>
  <c r="J157" i="1" s="1"/>
  <c r="K157" i="1" s="1"/>
  <c r="G157" i="1"/>
  <c r="F157" i="1" s="1"/>
  <c r="C155" i="1"/>
  <c r="J155" i="1" s="1"/>
  <c r="K155" i="1" s="1"/>
  <c r="G155" i="1"/>
  <c r="F155" i="1" s="1"/>
  <c r="C153" i="1"/>
  <c r="J153" i="1" s="1"/>
  <c r="K153" i="1" s="1"/>
  <c r="G153" i="1"/>
  <c r="F153" i="1" s="1"/>
  <c r="C149" i="1"/>
  <c r="J149" i="1" s="1"/>
  <c r="K149" i="1" s="1"/>
  <c r="G149" i="1"/>
  <c r="F149" i="1" s="1"/>
  <c r="C147" i="1"/>
  <c r="J147" i="1" s="1"/>
  <c r="K147" i="1" s="1"/>
  <c r="G147" i="1"/>
  <c r="F147" i="1" s="1"/>
  <c r="C145" i="1"/>
  <c r="J145" i="1" s="1"/>
  <c r="K145" i="1" s="1"/>
  <c r="G145" i="1"/>
  <c r="F145" i="1" s="1"/>
  <c r="C141" i="1"/>
  <c r="J141" i="1" s="1"/>
  <c r="K141" i="1" s="1"/>
  <c r="G141" i="1"/>
  <c r="F141" i="1" s="1"/>
  <c r="C139" i="1"/>
  <c r="J139" i="1" s="1"/>
  <c r="K139" i="1" s="1"/>
  <c r="G139" i="1"/>
  <c r="F139" i="1" s="1"/>
  <c r="C137" i="1"/>
  <c r="J137" i="1" s="1"/>
  <c r="K137" i="1" s="1"/>
  <c r="G137" i="1"/>
  <c r="F137" i="1" s="1"/>
  <c r="C133" i="1"/>
  <c r="J133" i="1" s="1"/>
  <c r="K133" i="1" s="1"/>
  <c r="G133" i="1"/>
  <c r="F133" i="1" s="1"/>
  <c r="C131" i="1"/>
  <c r="J131" i="1" s="1"/>
  <c r="K131" i="1" s="1"/>
  <c r="G131" i="1"/>
  <c r="F131" i="1" s="1"/>
  <c r="C129" i="1"/>
  <c r="J129" i="1" s="1"/>
  <c r="K129" i="1" s="1"/>
  <c r="G129" i="1"/>
  <c r="F129" i="1" s="1"/>
  <c r="C125" i="1"/>
  <c r="J125" i="1" s="1"/>
  <c r="K125" i="1" s="1"/>
  <c r="G125" i="1"/>
  <c r="F125" i="1" s="1"/>
  <c r="C123" i="1"/>
  <c r="J123" i="1" s="1"/>
  <c r="K123" i="1" s="1"/>
  <c r="G123" i="1"/>
  <c r="F123" i="1" s="1"/>
  <c r="C121" i="1"/>
  <c r="J121" i="1" s="1"/>
  <c r="K121" i="1" s="1"/>
  <c r="G121" i="1"/>
  <c r="F121" i="1" s="1"/>
  <c r="C117" i="1"/>
  <c r="J117" i="1" s="1"/>
  <c r="K117" i="1" s="1"/>
  <c r="G117" i="1"/>
  <c r="F117" i="1" s="1"/>
  <c r="C115" i="1"/>
  <c r="J115" i="1" s="1"/>
  <c r="K115" i="1" s="1"/>
  <c r="G115" i="1"/>
  <c r="F115" i="1" s="1"/>
  <c r="C113" i="1"/>
  <c r="J113" i="1" s="1"/>
  <c r="K113" i="1" s="1"/>
  <c r="G113" i="1"/>
  <c r="F113" i="1" s="1"/>
  <c r="C109" i="1"/>
  <c r="J109" i="1" s="1"/>
  <c r="K109" i="1" s="1"/>
  <c r="G109" i="1"/>
  <c r="F109" i="1" s="1"/>
  <c r="C107" i="1"/>
  <c r="J107" i="1" s="1"/>
  <c r="K107" i="1" s="1"/>
  <c r="G107" i="1"/>
  <c r="F107" i="1" s="1"/>
  <c r="C105" i="1"/>
  <c r="J105" i="1" s="1"/>
  <c r="K105" i="1" s="1"/>
  <c r="G105" i="1"/>
  <c r="F105" i="1" s="1"/>
  <c r="C101" i="1"/>
  <c r="J101" i="1" s="1"/>
  <c r="K101" i="1" s="1"/>
  <c r="G101" i="1"/>
  <c r="F101" i="1" s="1"/>
  <c r="C99" i="1"/>
  <c r="J99" i="1" s="1"/>
  <c r="K99" i="1" s="1"/>
  <c r="G99" i="1"/>
  <c r="F99" i="1" s="1"/>
  <c r="C97" i="1"/>
  <c r="J97" i="1" s="1"/>
  <c r="K97" i="1" s="1"/>
  <c r="G97" i="1"/>
  <c r="F97" i="1" s="1"/>
  <c r="C93" i="1"/>
  <c r="J93" i="1" s="1"/>
  <c r="K93" i="1" s="1"/>
  <c r="G93" i="1"/>
  <c r="F93" i="1" s="1"/>
  <c r="C91" i="1"/>
  <c r="J91" i="1" s="1"/>
  <c r="K91" i="1" s="1"/>
  <c r="G91" i="1"/>
  <c r="F91" i="1" s="1"/>
  <c r="C89" i="1"/>
  <c r="J89" i="1" s="1"/>
  <c r="K89" i="1" s="1"/>
  <c r="G89" i="1"/>
  <c r="F89" i="1" s="1"/>
  <c r="C85" i="1"/>
  <c r="J85" i="1" s="1"/>
  <c r="K85" i="1" s="1"/>
  <c r="G85" i="1"/>
  <c r="F85" i="1" s="1"/>
  <c r="C83" i="1"/>
  <c r="J83" i="1" s="1"/>
  <c r="K83" i="1" s="1"/>
  <c r="G83" i="1"/>
  <c r="F83" i="1" s="1"/>
  <c r="C81" i="1"/>
  <c r="J81" i="1" s="1"/>
  <c r="K81" i="1" s="1"/>
  <c r="G81" i="1"/>
  <c r="F81" i="1" s="1"/>
  <c r="C77" i="1"/>
  <c r="J77" i="1" s="1"/>
  <c r="K77" i="1" s="1"/>
  <c r="G77" i="1"/>
  <c r="F77" i="1" s="1"/>
  <c r="C75" i="1"/>
  <c r="J75" i="1" s="1"/>
  <c r="K75" i="1" s="1"/>
  <c r="G75" i="1"/>
  <c r="F75" i="1" s="1"/>
  <c r="C73" i="1"/>
  <c r="J73" i="1" s="1"/>
  <c r="K73" i="1" s="1"/>
  <c r="G73" i="1"/>
  <c r="F73" i="1" s="1"/>
  <c r="C69" i="1"/>
  <c r="J69" i="1" s="1"/>
  <c r="K69" i="1" s="1"/>
  <c r="G69" i="1"/>
  <c r="F69" i="1" s="1"/>
  <c r="C67" i="1"/>
  <c r="J67" i="1" s="1"/>
  <c r="K67" i="1" s="1"/>
  <c r="G67" i="1"/>
  <c r="F67" i="1" s="1"/>
  <c r="C65" i="1"/>
  <c r="J65" i="1" s="1"/>
  <c r="K65" i="1" s="1"/>
  <c r="G65" i="1"/>
  <c r="F65" i="1" s="1"/>
  <c r="C61" i="1"/>
  <c r="J61" i="1" s="1"/>
  <c r="K61" i="1" s="1"/>
  <c r="G61" i="1"/>
  <c r="F61" i="1" s="1"/>
  <c r="C59" i="1"/>
  <c r="J59" i="1" s="1"/>
  <c r="K59" i="1" s="1"/>
  <c r="G59" i="1"/>
  <c r="F59" i="1" s="1"/>
  <c r="C57" i="1"/>
  <c r="J57" i="1" s="1"/>
  <c r="K57" i="1" s="1"/>
  <c r="G57" i="1"/>
  <c r="F57" i="1" s="1"/>
  <c r="C53" i="1"/>
  <c r="J53" i="1" s="1"/>
  <c r="K53" i="1" s="1"/>
  <c r="G53" i="1"/>
  <c r="F53" i="1" s="1"/>
  <c r="C51" i="1"/>
  <c r="J51" i="1" s="1"/>
  <c r="K51" i="1" s="1"/>
  <c r="G51" i="1"/>
  <c r="F51" i="1" s="1"/>
  <c r="C49" i="1"/>
  <c r="J49" i="1" s="1"/>
  <c r="K49" i="1" s="1"/>
  <c r="G49" i="1"/>
  <c r="F49" i="1" s="1"/>
  <c r="C47" i="1"/>
  <c r="J47" i="1" s="1"/>
  <c r="K47" i="1" s="1"/>
  <c r="G47" i="1"/>
  <c r="F47" i="1" s="1"/>
  <c r="C43" i="1"/>
  <c r="J43" i="1" s="1"/>
  <c r="K43" i="1" s="1"/>
  <c r="G43" i="1"/>
  <c r="F43" i="1" s="1"/>
  <c r="C39" i="1"/>
  <c r="J39" i="1" s="1"/>
  <c r="K39" i="1" s="1"/>
  <c r="G39" i="1"/>
  <c r="F39" i="1" s="1"/>
  <c r="C37" i="1"/>
  <c r="J37" i="1" s="1"/>
  <c r="K37" i="1" s="1"/>
  <c r="G37" i="1"/>
  <c r="F37" i="1" s="1"/>
  <c r="C35" i="1"/>
  <c r="J35" i="1" s="1"/>
  <c r="K35" i="1" s="1"/>
  <c r="G35" i="1"/>
  <c r="F35" i="1" s="1"/>
  <c r="C33" i="1"/>
  <c r="J33" i="1" s="1"/>
  <c r="K33" i="1" s="1"/>
  <c r="G33" i="1"/>
  <c r="F33" i="1" s="1"/>
  <c r="C31" i="1"/>
  <c r="J31" i="1" s="1"/>
  <c r="K31" i="1" s="1"/>
  <c r="G31" i="1"/>
  <c r="F31" i="1" s="1"/>
  <c r="C29" i="1"/>
  <c r="J29" i="1" s="1"/>
  <c r="K29" i="1" s="1"/>
  <c r="G29" i="1"/>
  <c r="F29" i="1" s="1"/>
  <c r="C27" i="1"/>
  <c r="J27" i="1" s="1"/>
  <c r="K27" i="1" s="1"/>
  <c r="G27" i="1"/>
  <c r="F27" i="1" s="1"/>
  <c r="C23" i="1"/>
  <c r="J23" i="1" s="1"/>
  <c r="K23" i="1" s="1"/>
  <c r="G23" i="1"/>
  <c r="F23" i="1" s="1"/>
  <c r="C21" i="1"/>
  <c r="J21" i="1" s="1"/>
  <c r="K21" i="1" s="1"/>
  <c r="G21" i="1"/>
  <c r="F21" i="1" s="1"/>
  <c r="C19" i="1"/>
  <c r="J19" i="1" s="1"/>
  <c r="K19" i="1" s="1"/>
  <c r="G19" i="1"/>
  <c r="F19" i="1" s="1"/>
  <c r="C17" i="1"/>
  <c r="J17" i="1" s="1"/>
  <c r="K17" i="1" s="1"/>
  <c r="G17" i="1"/>
  <c r="F17" i="1" s="1"/>
  <c r="C15" i="1"/>
  <c r="J15" i="1" s="1"/>
  <c r="K15" i="1" s="1"/>
  <c r="G15" i="1"/>
  <c r="F15" i="1" s="1"/>
  <c r="C13" i="1"/>
  <c r="J13" i="1" s="1"/>
  <c r="K13" i="1" s="1"/>
  <c r="G13" i="1"/>
  <c r="F13" i="1" s="1"/>
  <c r="C11" i="1"/>
  <c r="J11" i="1" s="1"/>
  <c r="K11" i="1" s="1"/>
  <c r="G11" i="1"/>
  <c r="F11" i="1" s="1"/>
  <c r="C9" i="1"/>
  <c r="J9" i="1" s="1"/>
  <c r="K9" i="1" s="1"/>
  <c r="G9" i="1"/>
  <c r="F9" i="1" s="1"/>
  <c r="C7" i="1"/>
  <c r="J7" i="1" s="1"/>
  <c r="K7" i="1" s="1"/>
  <c r="G7" i="1"/>
  <c r="F7" i="1" s="1"/>
  <c r="C5" i="1"/>
  <c r="J5" i="1" s="1"/>
  <c r="K5" i="1" s="1"/>
  <c r="G5" i="1"/>
  <c r="F5" i="1" s="1"/>
  <c r="G501" i="1"/>
  <c r="F501" i="1" s="1"/>
  <c r="G697" i="1"/>
  <c r="F697" i="1" s="1"/>
  <c r="G287" i="1"/>
  <c r="F287" i="1" s="1"/>
  <c r="G45" i="1"/>
  <c r="F45" i="1" s="1"/>
  <c r="G509" i="1"/>
  <c r="F509" i="1" s="1"/>
  <c r="G537" i="1"/>
  <c r="F537" i="1" s="1"/>
  <c r="G473" i="1"/>
  <c r="F473" i="1" s="1"/>
  <c r="G413" i="1"/>
  <c r="F413" i="1" s="1"/>
  <c r="G349" i="1"/>
  <c r="F349" i="1" s="1"/>
  <c r="G285" i="1"/>
  <c r="F285" i="1" s="1"/>
  <c r="G727" i="1"/>
  <c r="F727" i="1" s="1"/>
  <c r="G407" i="1"/>
  <c r="F407" i="1" s="1"/>
  <c r="G343" i="1"/>
  <c r="F343" i="1" s="1"/>
  <c r="G267" i="1"/>
  <c r="F267" i="1" s="1"/>
  <c r="G239" i="1"/>
  <c r="F239" i="1" s="1"/>
  <c r="G223" i="1"/>
  <c r="F223" i="1" s="1"/>
  <c r="G207" i="1"/>
  <c r="F207" i="1" s="1"/>
  <c r="G191" i="1"/>
  <c r="F191" i="1" s="1"/>
  <c r="G175" i="1"/>
  <c r="F175" i="1" s="1"/>
  <c r="G159" i="1"/>
  <c r="F159" i="1" s="1"/>
  <c r="G143" i="1"/>
  <c r="F143" i="1" s="1"/>
  <c r="G127" i="1"/>
  <c r="F127" i="1" s="1"/>
  <c r="G111" i="1"/>
  <c r="F111" i="1" s="1"/>
  <c r="G95" i="1"/>
  <c r="F95" i="1" s="1"/>
  <c r="G79" i="1"/>
  <c r="F79" i="1" s="1"/>
  <c r="G63" i="1"/>
  <c r="F63" i="1" s="1"/>
  <c r="G531" i="1"/>
  <c r="F531" i="1" s="1"/>
  <c r="G747" i="1"/>
  <c r="F747" i="1" s="1"/>
  <c r="G707" i="1"/>
  <c r="F707" i="1" s="1"/>
  <c r="G719" i="1"/>
  <c r="F719" i="1" s="1"/>
  <c r="G505" i="1"/>
  <c r="F505" i="1" s="1"/>
  <c r="G441" i="1"/>
  <c r="F441" i="1" s="1"/>
  <c r="G381" i="1"/>
  <c r="F381" i="1" s="1"/>
  <c r="G317" i="1"/>
  <c r="F317" i="1" s="1"/>
  <c r="G253" i="1"/>
  <c r="F253" i="1" s="1"/>
  <c r="G669" i="1"/>
  <c r="F669" i="1" s="1"/>
  <c r="G375" i="1"/>
  <c r="F375" i="1" s="1"/>
  <c r="G311" i="1"/>
  <c r="F311" i="1" s="1"/>
  <c r="G283" i="1"/>
  <c r="F283" i="1" s="1"/>
  <c r="G251" i="1"/>
  <c r="F251" i="1" s="1"/>
  <c r="G231" i="1"/>
  <c r="F231" i="1" s="1"/>
  <c r="G215" i="1"/>
  <c r="F215" i="1" s="1"/>
  <c r="G199" i="1"/>
  <c r="F199" i="1" s="1"/>
  <c r="G183" i="1"/>
  <c r="F183" i="1" s="1"/>
  <c r="G167" i="1"/>
  <c r="F167" i="1" s="1"/>
  <c r="G151" i="1"/>
  <c r="F151" i="1" s="1"/>
  <c r="G135" i="1"/>
  <c r="F135" i="1" s="1"/>
  <c r="G119" i="1"/>
  <c r="F119" i="1" s="1"/>
  <c r="G103" i="1"/>
  <c r="F103" i="1" s="1"/>
  <c r="G87" i="1"/>
  <c r="F87" i="1" s="1"/>
  <c r="G71" i="1"/>
  <c r="F71" i="1" s="1"/>
  <c r="G55" i="1"/>
  <c r="F55" i="1" s="1"/>
  <c r="G665" i="1"/>
  <c r="F665" i="1" s="1"/>
  <c r="G41" i="1"/>
  <c r="F41" i="1" s="1"/>
  <c r="G491" i="1"/>
  <c r="F491" i="1" s="1"/>
  <c r="G615" i="1"/>
  <c r="F615" i="1" s="1"/>
  <c r="G639" i="1"/>
  <c r="F639" i="1" s="1"/>
  <c r="G337" i="1"/>
  <c r="F337" i="1" s="1"/>
  <c r="G415" i="1"/>
  <c r="F415" i="1" s="1"/>
  <c r="G511" i="1"/>
  <c r="F511" i="1" s="1"/>
  <c r="G371" i="1"/>
  <c r="F371" i="1" s="1"/>
  <c r="G25" i="1"/>
  <c r="F25" i="1" s="1"/>
  <c r="G3" i="1"/>
  <c r="F3" i="1" s="1"/>
  <c r="G729" i="1"/>
  <c r="F729" i="1" s="1"/>
  <c r="G605" i="1"/>
  <c r="F605" i="1" s="1"/>
  <c r="G569" i="1"/>
  <c r="F569" i="1" s="1"/>
  <c r="G635" i="1"/>
  <c r="F635" i="1" s="1"/>
  <c r="G721" i="1"/>
  <c r="F721" i="1" s="1"/>
  <c r="G637" i="1"/>
  <c r="F637" i="1" s="1"/>
  <c r="G737" i="1"/>
  <c r="F737" i="1" s="1"/>
  <c r="G323" i="1"/>
  <c r="F323" i="1" s="1"/>
  <c r="G689" i="1"/>
  <c r="F689" i="1" s="1"/>
  <c r="G609" i="1"/>
  <c r="F609" i="1" s="1"/>
  <c r="G477" i="1"/>
  <c r="F477" i="1" s="1"/>
  <c r="G521" i="1"/>
  <c r="F521" i="1" s="1"/>
  <c r="G631" i="1"/>
  <c r="F631" i="1" s="1"/>
  <c r="G701" i="1"/>
  <c r="F701" i="1" s="1"/>
  <c r="G567" i="1"/>
  <c r="F567" i="1" s="1"/>
  <c r="G439" i="1"/>
  <c r="F439" i="1" s="1"/>
  <c r="G305" i="1"/>
  <c r="F305" i="1" s="1"/>
  <c r="G693" i="1"/>
  <c r="F693" i="1" s="1"/>
  <c r="G313" i="1"/>
  <c r="F313" i="1" s="1"/>
  <c r="G249" i="1"/>
  <c r="F249" i="1" s="1"/>
  <c r="G431" i="1"/>
  <c r="F431" i="1" s="1"/>
  <c r="G303" i="1"/>
  <c r="F303" i="1" s="1"/>
  <c r="G271" i="1"/>
  <c r="F271" i="1" s="1"/>
  <c r="G667" i="1"/>
  <c r="F667" i="1" s="1"/>
  <c r="G681" i="1"/>
  <c r="F681" i="1" s="1"/>
  <c r="G467" i="1"/>
  <c r="F467" i="1" s="1"/>
  <c r="G657" i="1"/>
  <c r="F657" i="1" s="1"/>
  <c r="G411" i="1"/>
  <c r="F411" i="1" s="1"/>
  <c r="G347" i="1"/>
  <c r="F347" i="1" s="1"/>
  <c r="G649" i="1"/>
  <c r="F649" i="1" s="1"/>
  <c r="G603" i="1"/>
  <c r="F603" i="1" s="1"/>
  <c r="G539" i="1"/>
  <c r="F539" i="1" s="1"/>
  <c r="G507" i="1"/>
  <c r="F507" i="1" s="1"/>
  <c r="G475" i="1"/>
  <c r="F475" i="1" s="1"/>
  <c r="G429" i="1"/>
  <c r="F429" i="1" s="1"/>
  <c r="G717" i="1"/>
  <c r="F717" i="1" s="1"/>
  <c r="G673" i="1"/>
  <c r="F673" i="1" s="1"/>
  <c r="G643" i="1"/>
  <c r="F643" i="1" s="1"/>
  <c r="G625" i="1"/>
  <c r="F625" i="1" s="1"/>
  <c r="G589" i="1"/>
  <c r="F589" i="1" s="1"/>
  <c r="G559" i="1"/>
  <c r="F559" i="1" s="1"/>
  <c r="G525" i="1"/>
  <c r="F525" i="1" s="1"/>
  <c r="G493" i="1"/>
  <c r="F493" i="1" s="1"/>
  <c r="G461" i="1"/>
  <c r="F461" i="1" s="1"/>
  <c r="G435" i="1"/>
  <c r="F435" i="1" s="1"/>
  <c r="G401" i="1"/>
  <c r="F401" i="1" s="1"/>
  <c r="G369" i="1"/>
  <c r="F369" i="1" s="1"/>
  <c r="G627" i="1"/>
  <c r="F627" i="1" s="1"/>
  <c r="G645" i="1"/>
  <c r="F645" i="1" s="1"/>
  <c r="G587" i="1"/>
  <c r="F587" i="1" s="1"/>
  <c r="G487" i="1"/>
  <c r="F487" i="1" s="1"/>
  <c r="G709" i="1"/>
  <c r="F709" i="1" s="1"/>
  <c r="G671" i="1"/>
  <c r="F671" i="1" s="1"/>
  <c r="G395" i="1"/>
  <c r="F395" i="1" s="1"/>
  <c r="G331" i="1"/>
  <c r="F331" i="1" s="1"/>
  <c r="G659" i="1"/>
  <c r="F659" i="1" s="1"/>
  <c r="G611" i="1"/>
  <c r="F611" i="1" s="1"/>
  <c r="G581" i="1"/>
  <c r="F581" i="1" s="1"/>
  <c r="G545" i="1"/>
  <c r="F545" i="1" s="1"/>
  <c r="G517" i="1"/>
  <c r="F517" i="1" s="1"/>
</calcChain>
</file>

<file path=xl/sharedStrings.xml><?xml version="1.0" encoding="utf-8"?>
<sst xmlns="http://schemas.openxmlformats.org/spreadsheetml/2006/main" count="1059" uniqueCount="974">
  <si>
    <t>ПИН90-2М</t>
  </si>
  <si>
    <t>ПИН90-М Энергозащита</t>
  </si>
  <si>
    <t>ПИН90-2МУ</t>
  </si>
  <si>
    <t>ПИН90-М ВЛ</t>
  </si>
  <si>
    <t>ЭИ-9000 и ЭИ900/1</t>
  </si>
  <si>
    <t>УН-1Н</t>
  </si>
  <si>
    <t>УН-1Н-М</t>
  </si>
  <si>
    <t xml:space="preserve">УН-500М                         </t>
  </si>
  <si>
    <t>УН-453М (с УПУ-10М)</t>
  </si>
  <si>
    <t>УН-453М(Защита)</t>
  </si>
  <si>
    <t>УНН-1 (Г.)</t>
  </si>
  <si>
    <t>УНН-1Д(40-1000)В</t>
  </si>
  <si>
    <t>УНН-1Д ВЛ(40-1000)В</t>
  </si>
  <si>
    <t>УНН-1Д СЗ</t>
  </si>
  <si>
    <t>УНН-1ДЛ(40-1000)В</t>
  </si>
  <si>
    <t>УНО Д (110-500)В</t>
  </si>
  <si>
    <t>УНН-1 СЗ ИП (Защита)</t>
  </si>
  <si>
    <t>УНН-1 СЗ ИП Ш</t>
  </si>
  <si>
    <t>УНН-1 СЗ ВЛ</t>
  </si>
  <si>
    <t>УНН-1 СЗ ВЛ-М</t>
  </si>
  <si>
    <t>УННДП-12-660</t>
  </si>
  <si>
    <t>УННДП-12-660 ВЛ</t>
  </si>
  <si>
    <t>УН-500И</t>
  </si>
  <si>
    <t>УН-1Ц</t>
  </si>
  <si>
    <t>УННУ-1М</t>
  </si>
  <si>
    <t>УННУ-1Н</t>
  </si>
  <si>
    <t>УННУ-1Н ВЛ</t>
  </si>
  <si>
    <t xml:space="preserve">УННУ-1МС                 </t>
  </si>
  <si>
    <t>УННУ-1 НФ</t>
  </si>
  <si>
    <t>УННУ-1МФ</t>
  </si>
  <si>
    <t xml:space="preserve">УННУ-1 СЗ ВЛ </t>
  </si>
  <si>
    <t>УННУ-1 СЗ ВЛ с 2 мя ШИУК-10-3-6,6</t>
  </si>
  <si>
    <t>ЭЛИН-1С</t>
  </si>
  <si>
    <t>ЭЛИН-1С-ВЛ</t>
  </si>
  <si>
    <t>ЭЛИН-1 СЗ</t>
  </si>
  <si>
    <t>ЭЛИН-1СЗ(Защита)</t>
  </si>
  <si>
    <t>ЭЛИН-1СЗ ИП-М(Защита)</t>
  </si>
  <si>
    <t>ЭЛИН-1 СЗ-2М</t>
  </si>
  <si>
    <t>ЭЛИН-1 СЗ ВЛ</t>
  </si>
  <si>
    <t>ЭЛИН-1 СЗ ВЛ М</t>
  </si>
  <si>
    <t>ЭЛИН-1 СЗ ВЛ Н</t>
  </si>
  <si>
    <t>ЭЛИН-1 СЗ "Комби"</t>
  </si>
  <si>
    <t>ИФ-517М</t>
  </si>
  <si>
    <t>Контакт 55Э</t>
  </si>
  <si>
    <t>Контакт 55Эм</t>
  </si>
  <si>
    <t>Контакт 57Э</t>
  </si>
  <si>
    <t>СНИН 6-10</t>
  </si>
  <si>
    <t>СНИН 35-110</t>
  </si>
  <si>
    <t>СНИН-К</t>
  </si>
  <si>
    <t>СНИН-К-КП</t>
  </si>
  <si>
    <t>СНИН-ВЛ</t>
  </si>
  <si>
    <t>СНИКМ 6-10</t>
  </si>
  <si>
    <t>СНИУ.Д 6-10</t>
  </si>
  <si>
    <t>УВН80-2М</t>
  </si>
  <si>
    <t xml:space="preserve">УВН80-2М/1                  </t>
  </si>
  <si>
    <t>УВН80-2М/1 с ТФ</t>
  </si>
  <si>
    <t>УВНУ-2М/1С с ТФ</t>
  </si>
  <si>
    <t>УВНУ-2М/1</t>
  </si>
  <si>
    <t>УВНУ-2М</t>
  </si>
  <si>
    <t>УВНУ-2М/1С</t>
  </si>
  <si>
    <t>УВНУ-2М ТФ</t>
  </si>
  <si>
    <t>УВН-80 3М  от 2х-10кВт</t>
  </si>
  <si>
    <t>УВН-80 3М ТФ</t>
  </si>
  <si>
    <t>УВН80-2М ТФ Защита</t>
  </si>
  <si>
    <t>УВН80-2М/1С</t>
  </si>
  <si>
    <t>УВН80-2М/1С с ТФ</t>
  </si>
  <si>
    <t>УВН-10Д(световая индикация)</t>
  </si>
  <si>
    <t>УВН-10Д для метрополитена</t>
  </si>
  <si>
    <t>УВН-35Д (световая индикация)</t>
  </si>
  <si>
    <t>УВН 35÷220</t>
  </si>
  <si>
    <t>УВН-90</t>
  </si>
  <si>
    <t>УВН-110</t>
  </si>
  <si>
    <t>УВН-110Д(световая индикация)</t>
  </si>
  <si>
    <t>УВН-220</t>
  </si>
  <si>
    <t>УВН-220Д</t>
  </si>
  <si>
    <t>УПП-10М</t>
  </si>
  <si>
    <t>УПП-10Н</t>
  </si>
  <si>
    <t>УПУ-10М</t>
  </si>
  <si>
    <t>УПУН-Д</t>
  </si>
  <si>
    <t>УПУН-М</t>
  </si>
  <si>
    <t>УПЭ-6-10 СЗ</t>
  </si>
  <si>
    <t>УВНУ-10 СЗ ИП</t>
  </si>
  <si>
    <t>УВНУ-10 СЗ ИП 2М</t>
  </si>
  <si>
    <t>УВНУ-10Д(светозвуковая индикация)</t>
  </si>
  <si>
    <t>УВНУ-10Д 700мм(светозвуковая )</t>
  </si>
  <si>
    <t>УВНУ-10 СЗ ИП (Защита)</t>
  </si>
  <si>
    <t>УВНУ-10 СЗ ИП с ТФ</t>
  </si>
  <si>
    <t>УВНУ.ИТФ-10 Д цифр.индикация</t>
  </si>
  <si>
    <t>УВНУ.ТФ-10 Д    светозвуковая</t>
  </si>
  <si>
    <t>УВНУ-10 СЗ ИП ТФ(Защита)</t>
  </si>
  <si>
    <t xml:space="preserve">УВНУ-10 СЗ ИП с ТФ-К      </t>
  </si>
  <si>
    <t xml:space="preserve">УВНУ-10 СЗ ИП ''Комби''    </t>
  </si>
  <si>
    <t xml:space="preserve">УВНУ-10 СЗ ИП ''КБ''  (Защита)  </t>
  </si>
  <si>
    <t xml:space="preserve">УВНУ-10 СЗ ИП ''КБ''ТФ (Защита) </t>
  </si>
  <si>
    <t xml:space="preserve">УВНУ-10 СЗ ИП "Комби"-К  </t>
  </si>
  <si>
    <t>УВНУ-10 ДК(светозв. Комбинированный.)</t>
  </si>
  <si>
    <t>УВНУ-10 ДШ(без подъема на опору)</t>
  </si>
  <si>
    <t>УВНИШ-10М</t>
  </si>
  <si>
    <t>УВНУ-004-15ДР</t>
  </si>
  <si>
    <t>УВНУ-15СЗ ИП-2М</t>
  </si>
  <si>
    <t>УНФ-6-10 СЗ Фаза</t>
  </si>
  <si>
    <t>УВНФ-10КВ (Защита)</t>
  </si>
  <si>
    <t>УВН-90М-35 (Защита)</t>
  </si>
  <si>
    <t>УВН-90М-35 СЗ ИП  (Защита)</t>
  </si>
  <si>
    <t>УВН-90М-35 СЗ ИП КБ (Защита)</t>
  </si>
  <si>
    <t>УВНУ 6-35 СЗ ИП/УВН-90М 6-35 СЗИП</t>
  </si>
  <si>
    <t>УВНУ 6-35 СЗ ИП-2М</t>
  </si>
  <si>
    <t>УВНУ 6-35 СЗ ИП Комби</t>
  </si>
  <si>
    <t>УВНУ 6-35 Д</t>
  </si>
  <si>
    <t>УВНУ 6-35 ДК</t>
  </si>
  <si>
    <t>УВНУ 6-35 ДШ</t>
  </si>
  <si>
    <t xml:space="preserve">УВНУ-35 СЗ ИП    </t>
  </si>
  <si>
    <t xml:space="preserve">УВНУ-35 Д </t>
  </si>
  <si>
    <t>УВНУ-35 СЗ ИП "Комби"</t>
  </si>
  <si>
    <t>УВНУ-35 СЗ ИП "Комби"-К</t>
  </si>
  <si>
    <t>УНФ-35 СЗ Фаза</t>
  </si>
  <si>
    <t>УВНФ-35 СЗ (Защита)</t>
  </si>
  <si>
    <t>УВНУ-110 СЗ ИП</t>
  </si>
  <si>
    <t>УВН 90М-110 СЗ ИП (Защита)</t>
  </si>
  <si>
    <t>УВНУ-110Д</t>
  </si>
  <si>
    <t>УВНУ-6-110 СЗ ИП Комби</t>
  </si>
  <si>
    <t>УВНУ-10-110 СЗ ИП-2М</t>
  </si>
  <si>
    <t>УВНУ-35-110 СЗ ИП</t>
  </si>
  <si>
    <t>УВНУ-35-110 Д</t>
  </si>
  <si>
    <t>УВНУ-35-110 СЗ ИП Комби</t>
  </si>
  <si>
    <t>УВНУ-110 СЗИП ''Комби''</t>
  </si>
  <si>
    <t>УВН-90М-110 СЗ ИП КБ (Защита)</t>
  </si>
  <si>
    <t>УВНУ-110 СЗ ИП "Комби"-К</t>
  </si>
  <si>
    <t>УНФ-110 СЗ</t>
  </si>
  <si>
    <t>УВНФ-110СЗ</t>
  </si>
  <si>
    <t>УВНУ-220Д</t>
  </si>
  <si>
    <t>УВН 90М-220 СЗ ИП (Защита)</t>
  </si>
  <si>
    <t>УВНУ-220 СЗ ИП М-1(комби)</t>
  </si>
  <si>
    <t>УВНУ-220 СЗ ИП М-1</t>
  </si>
  <si>
    <t>УВНУ-220 СЗ ИП М-2</t>
  </si>
  <si>
    <t>УВНУ 35-220 СЗ ИП М-1</t>
  </si>
  <si>
    <t xml:space="preserve">УВН-90М-35-220 СЗ ИП </t>
  </si>
  <si>
    <t>УВНУ-35-220 СЗ ИП 2М</t>
  </si>
  <si>
    <t>УВНУ -35-220Д</t>
  </si>
  <si>
    <t>УВНУ -35-220ДК</t>
  </si>
  <si>
    <t>УВНУ 35-220 СЗ ИП М-2</t>
  </si>
  <si>
    <t>УВНУ 35-220 СЗ ИП (комби)</t>
  </si>
  <si>
    <t>УВН-90М-35-220 СЗ ИП КБ (Защита)</t>
  </si>
  <si>
    <t>УВНУ 35-330 СЗ ИП</t>
  </si>
  <si>
    <t>УВН-90М-35-330 СЗ ИП (Защита)</t>
  </si>
  <si>
    <t>УВНУ-35-330ДК</t>
  </si>
  <si>
    <t>УВНУ-330 СЗ ИП</t>
  </si>
  <si>
    <t>УНБ-0,22-220 СЗ ИП</t>
  </si>
  <si>
    <t>УВН-90М-500 СЗ ИП</t>
  </si>
  <si>
    <t>ВИН-СЗ</t>
  </si>
  <si>
    <t>ШТАНГИ ОПЕРАТИВНЫЕ</t>
  </si>
  <si>
    <t>ШО-1</t>
  </si>
  <si>
    <t>ШО-1 защита</t>
  </si>
  <si>
    <t>ШО-1 Д</t>
  </si>
  <si>
    <t>ШО-1 Д изолирующая часть 440мм</t>
  </si>
  <si>
    <t xml:space="preserve">ШО-10 </t>
  </si>
  <si>
    <t>ШО-10 защита</t>
  </si>
  <si>
    <t>ШО-10 Д</t>
  </si>
  <si>
    <t>ШО-10-6,6</t>
  </si>
  <si>
    <t>ШО-10-4-6,6 (Защита)</t>
  </si>
  <si>
    <t>ШО-10-4-6,6 Д</t>
  </si>
  <si>
    <t>ШО-15</t>
  </si>
  <si>
    <t>ШО-15 длина 1500</t>
  </si>
  <si>
    <t>ШО-15 защита</t>
  </si>
  <si>
    <t>ШО-15 НЭР защита</t>
  </si>
  <si>
    <t>ШО-15 Д</t>
  </si>
  <si>
    <t>ШО-35</t>
  </si>
  <si>
    <t>ШО-35 защита</t>
  </si>
  <si>
    <t>ШО-35Д</t>
  </si>
  <si>
    <t>ШО-35 ПЭР защита</t>
  </si>
  <si>
    <t>ШО-110</t>
  </si>
  <si>
    <t>ШО-110 защита</t>
  </si>
  <si>
    <t>ШО-110Д</t>
  </si>
  <si>
    <t>ШО-220</t>
  </si>
  <si>
    <t>ШО-220 защита</t>
  </si>
  <si>
    <t>ШО-220Д</t>
  </si>
  <si>
    <t>ШО-330</t>
  </si>
  <si>
    <t>ШО-330 защита</t>
  </si>
  <si>
    <t>ШО-330Д</t>
  </si>
  <si>
    <t>ШО-500 защита</t>
  </si>
  <si>
    <t>ШО-500Д</t>
  </si>
  <si>
    <t>ШОУ-1</t>
  </si>
  <si>
    <t>ШОУ-1 защита</t>
  </si>
  <si>
    <t>ШОУ-1 К защита</t>
  </si>
  <si>
    <t>ШОУ-1Д</t>
  </si>
  <si>
    <t>ШОУ-15</t>
  </si>
  <si>
    <t>ШОУ-15 защита</t>
  </si>
  <si>
    <t>ШОУ-10Д</t>
  </si>
  <si>
    <t>ШОУ-15Д</t>
  </si>
  <si>
    <t>ШОУ-10</t>
  </si>
  <si>
    <t>ШОУ-10 4-6,6 защита</t>
  </si>
  <si>
    <t>ШОУ-10 4-6,6Д</t>
  </si>
  <si>
    <t>ШОУ-10 4-6,6Д ПЭР</t>
  </si>
  <si>
    <t>ШОУ-15Д ПЭР</t>
  </si>
  <si>
    <t>ШОУ-35</t>
  </si>
  <si>
    <t>ШОУ-35 защита</t>
  </si>
  <si>
    <t>ШОУ-35Д</t>
  </si>
  <si>
    <t>ШОУ-35Д ПЭР</t>
  </si>
  <si>
    <t>ШОУ-110</t>
  </si>
  <si>
    <t>ШОУ-110 защита</t>
  </si>
  <si>
    <t>ШОУ-110Д</t>
  </si>
  <si>
    <t>ШОУ-110Д ПЭР</t>
  </si>
  <si>
    <t>ШОУ-220</t>
  </si>
  <si>
    <t>ШОУ-220 защита</t>
  </si>
  <si>
    <t>ШОУ-220Д</t>
  </si>
  <si>
    <t>ШОУ-220Д ПЭР</t>
  </si>
  <si>
    <t>ШОУ-330</t>
  </si>
  <si>
    <t>ШОУ-330 защита</t>
  </si>
  <si>
    <t>ШОУ-330Д</t>
  </si>
  <si>
    <t>ШОУ-500</t>
  </si>
  <si>
    <t>ШОУ-500 защита</t>
  </si>
  <si>
    <t>ШОУ-500Д</t>
  </si>
  <si>
    <t>ШОС-10</t>
  </si>
  <si>
    <t>ШОС-10 защита</t>
  </si>
  <si>
    <t>ШОС-10Д</t>
  </si>
  <si>
    <t>ШОС-15Д</t>
  </si>
  <si>
    <t>ШОС-35</t>
  </si>
  <si>
    <t>ШОС-35 защита</t>
  </si>
  <si>
    <t>ШОС-35Д</t>
  </si>
  <si>
    <t>ШОС с ИН 6-35</t>
  </si>
  <si>
    <t>ШОС-110</t>
  </si>
  <si>
    <t>ШОС-110Д</t>
  </si>
  <si>
    <t>ШОС-110 защита</t>
  </si>
  <si>
    <t>ШИУ-1</t>
  </si>
  <si>
    <t>ШИУ-15</t>
  </si>
  <si>
    <t>ШИУ-35</t>
  </si>
  <si>
    <t>ШИУ-110</t>
  </si>
  <si>
    <t>ШИУ-220</t>
  </si>
  <si>
    <t>ШИУ-330</t>
  </si>
  <si>
    <t>ШИУК-1</t>
  </si>
  <si>
    <t>ШИУК-10-1-1,0</t>
  </si>
  <si>
    <t>ШИУК-10-3-5,1</t>
  </si>
  <si>
    <t>ШИУК-10-3-6,6</t>
  </si>
  <si>
    <t>ШИУК-35-1-1,6</t>
  </si>
  <si>
    <t>ШИУК-110-1-2,2</t>
  </si>
  <si>
    <t>ШИУК-220-2-3,7</t>
  </si>
  <si>
    <t>ШИУК-330-2-3,8</t>
  </si>
  <si>
    <t>ШИУК-330-2-4,1</t>
  </si>
  <si>
    <t>ШЗП-1М</t>
  </si>
  <si>
    <t>ШЗП-10/15</t>
  </si>
  <si>
    <t>ШЗП-10/15 защита</t>
  </si>
  <si>
    <t>ШЗП-10/15Д</t>
  </si>
  <si>
    <t>ШЗП-35</t>
  </si>
  <si>
    <t>ШЗП-35 защита</t>
  </si>
  <si>
    <t>ШЗП-35Д</t>
  </si>
  <si>
    <t>ШЗП-110</t>
  </si>
  <si>
    <t>ШЗП-110 защита</t>
  </si>
  <si>
    <t>ШЗП-110Д</t>
  </si>
  <si>
    <t>ШЗП-220</t>
  </si>
  <si>
    <t>ШЗП-220 защита</t>
  </si>
  <si>
    <t>ШЗП-220Д</t>
  </si>
  <si>
    <t>ШЗП-330</t>
  </si>
  <si>
    <t>ШЗП-330 (Защита)</t>
  </si>
  <si>
    <t>ШЗП-500</t>
  </si>
  <si>
    <t>ШЗП-500 (Защита)</t>
  </si>
  <si>
    <t>ШЗП-500Д</t>
  </si>
  <si>
    <t>ШШК-1</t>
  </si>
  <si>
    <t>ШШК-1 сечение провода 120мм</t>
  </si>
  <si>
    <t>ШШК-1АН</t>
  </si>
  <si>
    <t>ШШК-2</t>
  </si>
  <si>
    <t>ШШК-2 сечение провода 120мм</t>
  </si>
  <si>
    <t>ШШК-1БН</t>
  </si>
  <si>
    <t>ШР-0,4</t>
  </si>
  <si>
    <t>ШР-10</t>
  </si>
  <si>
    <t>ШР-35</t>
  </si>
  <si>
    <t>ШК-10</t>
  </si>
  <si>
    <t>ЗАЗЕМЛЕНИЕ ПЕРЕНОСНОЕ</t>
  </si>
  <si>
    <t>ЗПЛ 075ТР 16мм</t>
  </si>
  <si>
    <t>ЗПЛ 075ТР 50мм</t>
  </si>
  <si>
    <t>ЗПС-1М (16мм, 8м)</t>
  </si>
  <si>
    <t>ЗПС-1Н (16мм, 8м)</t>
  </si>
  <si>
    <t>ЗПС-1Д (16мм, 8м)</t>
  </si>
  <si>
    <t>ЗПС-1М  (16мм) длина провода 10м</t>
  </si>
  <si>
    <t>ЗПС-1Н (16мм) длина 10м</t>
  </si>
  <si>
    <t>ЗПС-1Д (16мм, 10м)</t>
  </si>
  <si>
    <t>ЗПС-1М  (16мм) длина провода 15м</t>
  </si>
  <si>
    <t>ЗПС-1Д  (16мм) длина провода 15м</t>
  </si>
  <si>
    <t>ЗПС-1Д  (16мм) длина провода 16м</t>
  </si>
  <si>
    <t>ЗПС-1М  (16мм) длина провода 20м</t>
  </si>
  <si>
    <t>ЗПС-1Н (16мм) длина 20м</t>
  </si>
  <si>
    <t>ЗПС-1Д  (16мм) длина провода 20м</t>
  </si>
  <si>
    <t>ЗПС-1Д(16мм) длина 25м</t>
  </si>
  <si>
    <t>ЗПС-1М(16мм) длина 30м</t>
  </si>
  <si>
    <t>ЗПС-1Н(16мм) длина 30м</t>
  </si>
  <si>
    <t>ЗПС-1Д(16мм) длина 30м</t>
  </si>
  <si>
    <t>ЗПС-1Д(16мм) длина 40м</t>
  </si>
  <si>
    <t>ЗПС-1М (25мм) длина провода 5м</t>
  </si>
  <si>
    <t>ЗПС-1М (25мм) длина провода 10м</t>
  </si>
  <si>
    <t>ЗПС-1Н (25мм) длина 10м</t>
  </si>
  <si>
    <t>ЗПС-1Д (25мм) длина провода 10м</t>
  </si>
  <si>
    <t>ЗПС-1М (25мм) длина провода 15м</t>
  </si>
  <si>
    <t>ЗПС-1Н (25мм) длина 15м</t>
  </si>
  <si>
    <t>ЗПС-1Д (25мм) длина 15м</t>
  </si>
  <si>
    <t>ЗПС-1М (25мм) длина провода 20м</t>
  </si>
  <si>
    <t>ЗПС-1Н (25мм) Длина 20м</t>
  </si>
  <si>
    <t>ЗПС-1Д (25мм) Длина 20м</t>
  </si>
  <si>
    <t>ЗПС-1М (25мм) длина провода 25м</t>
  </si>
  <si>
    <t>ЗПС-1Н (25мм) длина провода 25м</t>
  </si>
  <si>
    <t>ЗПС-1Д (25мм) длина  25м</t>
  </si>
  <si>
    <t>ЗПС-1М (25мм) длина провода 30м</t>
  </si>
  <si>
    <t>ЗПС-1Н (25мм) длина провода 30м</t>
  </si>
  <si>
    <t>ЗПС-1Д (25мм) длина  30м</t>
  </si>
  <si>
    <t>ЗПС-1Д (25мм) длина  35м</t>
  </si>
  <si>
    <t>ЗПС-1М (35мм) длина провода 20м</t>
  </si>
  <si>
    <t>ЗПС-1М (35мм) длина провода 30м</t>
  </si>
  <si>
    <t>ЗПС-1М (50мм) длина провода 10м</t>
  </si>
  <si>
    <t>ЗПС-1Д (50мм) длина провода 10м</t>
  </si>
  <si>
    <t>ЗПС-1М (50мм) длина провода 20м</t>
  </si>
  <si>
    <t>ЗПС-1М (50мм) длина провода 30м</t>
  </si>
  <si>
    <t>ЗПС-1М (70мм) длина провода 10м</t>
  </si>
  <si>
    <t>ЗПС-1М (70мм) длина провода 15м</t>
  </si>
  <si>
    <t>ЗПС-1Д (70мм) длина провода 20м</t>
  </si>
  <si>
    <t>ЗПС-1М (70мм) длина провода 30м</t>
  </si>
  <si>
    <t>ЗПМ-1Д (16мм) длина провода 3 м</t>
  </si>
  <si>
    <t>ЗПМ-1Д (16мм) длина провода 5 м</t>
  </si>
  <si>
    <t>ЗПМ-1М (16мм) длина провода 8 м</t>
  </si>
  <si>
    <t>ЗПМ-1Н (16мм) длина провода 8 м</t>
  </si>
  <si>
    <t>ЗПМ-1Д (16мм) длина провода 8 м</t>
  </si>
  <si>
    <t>ЗПМ-1М (16мм) длина провода 10 м</t>
  </si>
  <si>
    <t>ЗПМ-1Н (16мм) длина провода 10 м</t>
  </si>
  <si>
    <t>ЗПМ-1Д (16мм) длина провода 10 м</t>
  </si>
  <si>
    <t>ЗПМ-1М (16мм) длина провода 15 м</t>
  </si>
  <si>
    <t>ЗПМ-1Д (16мм)длина 15 м</t>
  </si>
  <si>
    <t>ЗПМ-1М (16мм) длина провода 20 м</t>
  </si>
  <si>
    <t>ЗПМ-1Н (16мм) длина провода 20 м</t>
  </si>
  <si>
    <t>ЗПМ-1Д (16мм) длина 20 м</t>
  </si>
  <si>
    <t>ЗПМ-1М (16мм)длина провода 25 м</t>
  </si>
  <si>
    <t>ЗПМ-1Д (16мм) длина 25 м</t>
  </si>
  <si>
    <t>ЗПМ-1М (16мм)длина провода 30 м</t>
  </si>
  <si>
    <t>ЗПМ-1Н (16мм)длина провода 30 м</t>
  </si>
  <si>
    <t>ЗПМ-1Д (16мм)длина 30 м</t>
  </si>
  <si>
    <t>ЗПМ-1Д (16мм)длина 40 м</t>
  </si>
  <si>
    <t>ЗПМ-1Д (16мм)длина 50 м</t>
  </si>
  <si>
    <t>ЗПМ-1Д (16мм)длина 60 м</t>
  </si>
  <si>
    <t>ЗПМ-1Д (25мм) длина 5 м</t>
  </si>
  <si>
    <t>ЗПМ-1М (25мм) длина провода 8 м</t>
  </si>
  <si>
    <t>ЗПМ-1Н (25мм) длина провода 8 м</t>
  </si>
  <si>
    <t>ЗПМ-1Д (25мм) длина 8 м</t>
  </si>
  <si>
    <t>ЗПМ-1М (25мм)длина провода 10 м</t>
  </si>
  <si>
    <t>ЗПМ-1Н (25мм)длина провода 10 м</t>
  </si>
  <si>
    <t>ЗПМ-1Д (25мм)длина  10 м</t>
  </si>
  <si>
    <t>ЗПМ-1М (25мм)длина провода 15 м</t>
  </si>
  <si>
    <t>ЗПМ-1Н (25мм)длина провода 15 м</t>
  </si>
  <si>
    <t>ЗПМ-1Д (25мм)длина  15 м</t>
  </si>
  <si>
    <t>ЗПМ-1М (25мм) длина провода 20 м</t>
  </si>
  <si>
    <t>ЗПМ-1Н (25мм) длина провода 20 м</t>
  </si>
  <si>
    <t>ЗПМ-1Д (25мм) длина  20 м</t>
  </si>
  <si>
    <t>ЗПМ-1М (25мм) длина провода 25 м</t>
  </si>
  <si>
    <t>ЗПМ-1Д (25мм) длина провода 25 м</t>
  </si>
  <si>
    <t>ЗПМ-1М (25мм) длина провода 30 м</t>
  </si>
  <si>
    <t>ЗПМ-1Н (25мм) длина провода 30 м</t>
  </si>
  <si>
    <t>ЗПМ-1Д (25мм) длина 30 м</t>
  </si>
  <si>
    <t>ЗПМ-1Д (25мм) длина 40 м</t>
  </si>
  <si>
    <t>ЗПМ-1Д (25мм) длина 50 м</t>
  </si>
  <si>
    <t>ЗПМ-1Д (25мм) длина 60 м</t>
  </si>
  <si>
    <t>ЗПМ-1М (35мм) длина провода 3м</t>
  </si>
  <si>
    <t>ЗПМ-1М (35мм) длина провода 8м</t>
  </si>
  <si>
    <t>ЗПМ-1М (35мм)длина провода 10 м</t>
  </si>
  <si>
    <t>ЗПМ-1М (35мм)длина провода 20 м</t>
  </si>
  <si>
    <t>ЗПМ-1М (35мм)длина провода 30 м</t>
  </si>
  <si>
    <t>ЗПМ-1М (50мм) длина провода 8 м</t>
  </si>
  <si>
    <t>ЗПМ-1М (50мм)длина провода 10 м</t>
  </si>
  <si>
    <t>ЗПМ-1М (50мм)длина провода 15 м</t>
  </si>
  <si>
    <t>ЗПМ-1М (50мм) длина провода 20 м</t>
  </si>
  <si>
    <t>ЗПМ-1М (50мм) длина провода 25 м</t>
  </si>
  <si>
    <t>ЗПМ-1М (50мм) длина провода 30 м</t>
  </si>
  <si>
    <t>ЗПМ-1М (70мм) длина провода 8м</t>
  </si>
  <si>
    <t>ЗПМ-1М (70мм)длина провода 10 м</t>
  </si>
  <si>
    <t>ЗПМ-1М (70мм)длина провода 15 м</t>
  </si>
  <si>
    <t>ЗПМ-1Д (70мм)длина провода 20 м</t>
  </si>
  <si>
    <t>ЗПМ-1М (70мм) длина провода 20 м</t>
  </si>
  <si>
    <t>ЗПМ-1М (70мм) длина провода 30 м</t>
  </si>
  <si>
    <t>ЗПМ-1М (95 мм) длина провода 8 м</t>
  </si>
  <si>
    <t>ЗПМ-1М (95мм) длина провода 10 м</t>
  </si>
  <si>
    <t>ЗПМ-1М (95мм) длина провода 20 м</t>
  </si>
  <si>
    <t>ЗПМ-1М (95мм) длина провода 30 м</t>
  </si>
  <si>
    <t>ЗПМЗ-0,4-10Н</t>
  </si>
  <si>
    <t>ПЗУ-1М                  стальной</t>
  </si>
  <si>
    <t>ПЗУ-1Н</t>
  </si>
  <si>
    <t>ПЗУ-1Д</t>
  </si>
  <si>
    <t>ПЗУ-1М     25 мм² стальной</t>
  </si>
  <si>
    <t>ПЗУ-1Н 25мм</t>
  </si>
  <si>
    <t>ПЗУ-1Д 25мм</t>
  </si>
  <si>
    <t>ПЗУ-1М     35 мм² стальной</t>
  </si>
  <si>
    <t>ПЗУ-1Н 35мм</t>
  </si>
  <si>
    <t>ПЗУ-1Д 35мм</t>
  </si>
  <si>
    <t>ПЗУ-1М     50 мм² стальной</t>
  </si>
  <si>
    <t>ПЗУ-1Н 50 мм</t>
  </si>
  <si>
    <t>ПЗУ-1Д 50 мм</t>
  </si>
  <si>
    <t>ПЗУ-1М     70 мм² стальной</t>
  </si>
  <si>
    <t>ПЗУ-1Н     70 мм² стальной</t>
  </si>
  <si>
    <t>ПЗУ-1М     95 мм² стальной</t>
  </si>
  <si>
    <t>ЗПЛ-1ДСИП заземляющ.спуск</t>
  </si>
  <si>
    <t>ЗПЛ-1ДСИП закоротка</t>
  </si>
  <si>
    <t>ЗПЛ-1М-СИП (МТ245) спуск</t>
  </si>
  <si>
    <t>ЗПЛ-1М-5-СИП (МТ205)</t>
  </si>
  <si>
    <t>ЗПЛ-1М-6-СИП (МТ206)</t>
  </si>
  <si>
    <t>ЗПЛ-1М-СИП (МТ207)</t>
  </si>
  <si>
    <t>ЗПЛ-1М-СИП (МТ245, МТ 206)</t>
  </si>
  <si>
    <t xml:space="preserve">ЗПЛ-1М с ПЗ </t>
  </si>
  <si>
    <t>ЗПЛ-1М с ПЗ с указателем</t>
  </si>
  <si>
    <t>ЗПЛ-1М     16 мм² стальной</t>
  </si>
  <si>
    <t>ЗПЛ-1Н   16 мм</t>
  </si>
  <si>
    <t>ЗПЛ-1Д   16 мм</t>
  </si>
  <si>
    <t>ЗПЛ-1М     25 мм² стальной</t>
  </si>
  <si>
    <t>ЗПЛ-1М     25 мм² без заземл. спуска</t>
  </si>
  <si>
    <t xml:space="preserve">ЗПЛ-1Н     25 мм² </t>
  </si>
  <si>
    <t xml:space="preserve">ЗПЛ-1Д     25 мм² </t>
  </si>
  <si>
    <t>ЗПЛ-1М     35 мм² стальной</t>
  </si>
  <si>
    <t xml:space="preserve">ЗПЛ-1Н     35 мм² </t>
  </si>
  <si>
    <t xml:space="preserve">ЗПЛ-1Д    35 мм² </t>
  </si>
  <si>
    <t>ЗПЛ-1М     50 мм² стальной</t>
  </si>
  <si>
    <t xml:space="preserve">ЗПЛ-1Н     50 мм² </t>
  </si>
  <si>
    <t xml:space="preserve">ЗПЛ-1Д     50 мм² </t>
  </si>
  <si>
    <t>ЗПЛ-1М     50 мм² спуск 12м</t>
  </si>
  <si>
    <t>ЗПЛ-1М     70 мм² стальной</t>
  </si>
  <si>
    <t>ЗПЛ-1М     95 мм² стальной</t>
  </si>
  <si>
    <t xml:space="preserve">ЗПЛ-1Н-1Ш 16мм </t>
  </si>
  <si>
    <t>ПЗРУ-1М     16 мм²</t>
  </si>
  <si>
    <t>ПЗРУ-1Н     16 мм²</t>
  </si>
  <si>
    <t>ПЗРУ-1Д     16 мм²</t>
  </si>
  <si>
    <t>ПЗРУ-1М     25 мм²</t>
  </si>
  <si>
    <t>ПЗРУ-1М     25 мм² однофазный спуск 3м.</t>
  </si>
  <si>
    <t>ПЗРУ-1Н     25 мм²</t>
  </si>
  <si>
    <t>ПЗРУ-1Д     25 мм²</t>
  </si>
  <si>
    <t>ПЗРУ-1М     35 мм²</t>
  </si>
  <si>
    <t>ПЗРУ-1Н     35 мм²</t>
  </si>
  <si>
    <t>ПЗРУ-1Д     35 мм²</t>
  </si>
  <si>
    <t>ПЗРУ-1М     50 мм²</t>
  </si>
  <si>
    <t>ПЗРУ-1Н     50 мм²</t>
  </si>
  <si>
    <t>ПЗРУ-1Д     50 мм²</t>
  </si>
  <si>
    <t>ПЗРУ-1М     70 мм²</t>
  </si>
  <si>
    <t>ПЗРУ-1Н     70 мм²</t>
  </si>
  <si>
    <t>ПЗРУ-1Д     70 мм²</t>
  </si>
  <si>
    <t>ПЗРУ-1М     95 мм²</t>
  </si>
  <si>
    <t>ПЗРУ-1Н     95 мм²</t>
  </si>
  <si>
    <t>ПЗРУ-1Д     95 мм²</t>
  </si>
  <si>
    <t>ПЗРУ-1М     120 мм²</t>
  </si>
  <si>
    <t>ПЗРУ-2М     16 мм²    медные</t>
  </si>
  <si>
    <t>ПЗРУ-2М 16мм алюминий</t>
  </si>
  <si>
    <t>ПЗРУ-2Н 16мм</t>
  </si>
  <si>
    <t>ПЗРУ-2Д 16мм</t>
  </si>
  <si>
    <t>ПЗРУ-2Д 25мм</t>
  </si>
  <si>
    <t xml:space="preserve">ПЗРУ-2М     25 мм²   </t>
  </si>
  <si>
    <t>ПЗРУ-2Д 35мм</t>
  </si>
  <si>
    <t xml:space="preserve">ПЗРУ-2М     35 мм²   </t>
  </si>
  <si>
    <t xml:space="preserve">ПЗРУ-2М     50 мм²   </t>
  </si>
  <si>
    <t xml:space="preserve">ПЗРУ-2Д     50 мм²   </t>
  </si>
  <si>
    <t xml:space="preserve">ПЗРУ-2М     70 мм²   </t>
  </si>
  <si>
    <t xml:space="preserve">ПЗРУ-2Д     70 мм²   </t>
  </si>
  <si>
    <t xml:space="preserve">ПЗРУ-2М     95 мм²   </t>
  </si>
  <si>
    <t xml:space="preserve">ЗПЛ-10М с ПЗ </t>
  </si>
  <si>
    <t>ЗПЛ-10М с ПЗ 70мм</t>
  </si>
  <si>
    <t>ЗПЛ-1-10М с ПЗ</t>
  </si>
  <si>
    <t>ЗПЛ-10М с ПЗ  с указателем</t>
  </si>
  <si>
    <t>ЗПЛ-10М с ПЗ (35мм)  с указателем</t>
  </si>
  <si>
    <t>ЗПЛ-10М     25 мм²  стальной</t>
  </si>
  <si>
    <t>ЗПЛ-10Н     25 мм²  стальной</t>
  </si>
  <si>
    <t>ЗПЛ-10Д     25 мм²  стальной</t>
  </si>
  <si>
    <t>ЗПЛ-10М     35 мм² стальной</t>
  </si>
  <si>
    <t>ЗПЛ-10Н     35 мм² стальной</t>
  </si>
  <si>
    <t>ЗПЛ-10Д     35 мм² стальной</t>
  </si>
  <si>
    <t>ЗПЛ-10М     50 мм² стальной</t>
  </si>
  <si>
    <t>ЗПЛ-10Н     50 мм² стальной</t>
  </si>
  <si>
    <t>ЗПЛ-10Д     50 мм² стальной</t>
  </si>
  <si>
    <t>ЗПЛ-10М     70 мм² стальной</t>
  </si>
  <si>
    <t>ЗПЛ-10М     95 мм² стальной</t>
  </si>
  <si>
    <t>ЗПЛ-10Н     95 мм² стальной</t>
  </si>
  <si>
    <t>ЗПЛ-10 Н-К</t>
  </si>
  <si>
    <t>ЗПЛ-10М-3     25 мм²    стальной</t>
  </si>
  <si>
    <t>ЗПЛ-10Н-3     25 мм²    стальной</t>
  </si>
  <si>
    <t>ЗПЛ-10-3Д     25 мм²    стальной</t>
  </si>
  <si>
    <t>ЗПЛ-10М-3     35 мм²  стальной</t>
  </si>
  <si>
    <t>ЗПЛ-10Н-3     35 мм²  стальной</t>
  </si>
  <si>
    <t>ЗПЛ-10-3Д     35 мм²  стальной</t>
  </si>
  <si>
    <t>ЗПЛ-10М-3     50 мм²  стальной</t>
  </si>
  <si>
    <t>ЗПЛ-10Н-3     50 мм²  стальной</t>
  </si>
  <si>
    <t>ЗПЛ-10-3Д     50 мм²  стальной</t>
  </si>
  <si>
    <t>ЗПЛ-10М-3     70 мм²  стальной</t>
  </si>
  <si>
    <t>ЗПЛ-10М-3     95 мм²  стальной</t>
  </si>
  <si>
    <t xml:space="preserve">ЗПЛ-10Н-3     95 мм²  </t>
  </si>
  <si>
    <t>ЗПЛ-10М-4   25 мм²  закоротка</t>
  </si>
  <si>
    <t>ЗПЛ-10Н -4   25 мм²</t>
  </si>
  <si>
    <t>ЗПП-15Д     16 мм²</t>
  </si>
  <si>
    <t>ЗПП-15М     25 мм² спуск 10м</t>
  </si>
  <si>
    <t>ЗПП-15Н     25 мм²</t>
  </si>
  <si>
    <t>ЗПП-15Д     25 мм²</t>
  </si>
  <si>
    <t>ЗПП-15М     35 мм²</t>
  </si>
  <si>
    <t>ЗПП-15М    35 мм спуск 5м</t>
  </si>
  <si>
    <t>ЗПП-15Н     35 мм²</t>
  </si>
  <si>
    <t>ЗПП-15Д     35 мм²</t>
  </si>
  <si>
    <t>ЗПП-15М     50 мм²</t>
  </si>
  <si>
    <t>ЗПП-15Н     50 мм²</t>
  </si>
  <si>
    <t>ЗПП-15Д     50 мм²</t>
  </si>
  <si>
    <t>ЗПП-15М     70 мм²</t>
  </si>
  <si>
    <t>ЗПП-15Н      70 мм</t>
  </si>
  <si>
    <t>ЗПП-15Д      70 мм</t>
  </si>
  <si>
    <t>ЗПП-15М      95 мм²</t>
  </si>
  <si>
    <t>ЗПП-15Н      95 мм²</t>
  </si>
  <si>
    <t>ЗПП-15Д      95 мм²</t>
  </si>
  <si>
    <t>ЗПП-15М      120 мм²</t>
  </si>
  <si>
    <t>ЗПП-15М      185 мм²</t>
  </si>
  <si>
    <t>ЗПП-15М-3     25 мм²</t>
  </si>
  <si>
    <t>ЗПП-15М-3     35 мм²</t>
  </si>
  <si>
    <t>ЗПП-15М-3    50 мм²</t>
  </si>
  <si>
    <t>ЗПП-15М-3     70 мм²</t>
  </si>
  <si>
    <t>ЗПП-15М-3     95 мм²</t>
  </si>
  <si>
    <t>ЗПП-15М-3     120 мм²</t>
  </si>
  <si>
    <t>ЗПП-15М-3     180 мм²</t>
  </si>
  <si>
    <t>ЗПЛ-35М-1     25 мм²</t>
  </si>
  <si>
    <t>ЗПЛ-35М-1     25 мм² спуск 17м</t>
  </si>
  <si>
    <t>ЗПЛ-35Н-1     25 мм²</t>
  </si>
  <si>
    <t>ЗПЛ-35-1Д    25 мм²</t>
  </si>
  <si>
    <t>ЗПЛ-35М-1     35 мм²</t>
  </si>
  <si>
    <t>ЗПЛ-35Н-1     35 мм²</t>
  </si>
  <si>
    <t>ЗПЛ-35-1Д    35 мм²</t>
  </si>
  <si>
    <t>ЗПЛ-35М-1     50 мм²</t>
  </si>
  <si>
    <t>ЗПЛ-35Н-1     50 мм²</t>
  </si>
  <si>
    <t>ЗПЛ-35-1Д     50 мм²</t>
  </si>
  <si>
    <t>ЗПЛ-35М-1     70 мм²</t>
  </si>
  <si>
    <t>ЗПЛ-35Н-1     70 мм²</t>
  </si>
  <si>
    <t>ЗПЛ-35-1Д      70 мм²</t>
  </si>
  <si>
    <t>ЗПЛ-35М-1     95 мм²</t>
  </si>
  <si>
    <t>ЗПЛ-35- 1Д    95 мм²</t>
  </si>
  <si>
    <t>ЗПЛ-35М-3     25 мм²</t>
  </si>
  <si>
    <t>ЗПЛ-35Н-3     25 мм²</t>
  </si>
  <si>
    <t>ЗПЛ-35Д-3     25 мм²</t>
  </si>
  <si>
    <t>ЗПЛ-35М-3     35 мм²</t>
  </si>
  <si>
    <t>ЗПЛ-35М-3     35 мм² зажим как ПК-1-10</t>
  </si>
  <si>
    <t>ЗПЛ-35Н-3     35 мм²</t>
  </si>
  <si>
    <t>ЗПЛ-35-3Д    35 мм²</t>
  </si>
  <si>
    <t>ЗПЛ-35М-3     50 мм²</t>
  </si>
  <si>
    <t>ЗПЛ-35Н-3     50 мм²</t>
  </si>
  <si>
    <t>ЗПЛ-35-3Д     50 мм²</t>
  </si>
  <si>
    <t>ЗПЛ-35М-3     70 мм²</t>
  </si>
  <si>
    <t>ЗПЛ-35Н-3     70 мм²</t>
  </si>
  <si>
    <t>ЗПЛ-35М-3     95 мм²</t>
  </si>
  <si>
    <t>ЗПЛ-35Н-3     95 мм²</t>
  </si>
  <si>
    <t>ЗПЛ-35-3Д     95 мм²</t>
  </si>
  <si>
    <t>ЗПП-35М     25 мм²</t>
  </si>
  <si>
    <t>ЗПП-35Н     25 мм²</t>
  </si>
  <si>
    <t>ЗПП-35Д     25 мм²</t>
  </si>
  <si>
    <t>ЗПП-35М/3     25 мм²</t>
  </si>
  <si>
    <t>ЗПП-35М/3    50 мм²</t>
  </si>
  <si>
    <t>ЗПП-35М     35 мм²</t>
  </si>
  <si>
    <t>ЗПП-35Н     35 мм²</t>
  </si>
  <si>
    <t>ЗПП-35Д     35 мм²</t>
  </si>
  <si>
    <t>ЗПП-35М     50 мм²</t>
  </si>
  <si>
    <t>ЗПП-35Н     50 мм²</t>
  </si>
  <si>
    <t>ЗПП-35Д     50 мм²</t>
  </si>
  <si>
    <t>ЗПП-35М     70 мм²</t>
  </si>
  <si>
    <t>ЗПП-35М     95 мм²</t>
  </si>
  <si>
    <t>ЗПП-35М-3   25 мм²</t>
  </si>
  <si>
    <t>ЗПП-35М-3   50 мм²</t>
  </si>
  <si>
    <t>ЗПЛ-110М-1     25 мм²</t>
  </si>
  <si>
    <t>ЗПЛ-110Н-1     25 мм²</t>
  </si>
  <si>
    <t>ЗПЛ-110-1Д     25 мм²</t>
  </si>
  <si>
    <t>ЗПЛ-110М-1     35 мм²</t>
  </si>
  <si>
    <t>ЗПЛ-110-1Д     35 мм²</t>
  </si>
  <si>
    <t>ЗПЛ-110М-1     50 мм²</t>
  </si>
  <si>
    <t>ЗПЛ-110Н-1     50 мм²</t>
  </si>
  <si>
    <t>ЗПЛ-110-1Д     50 мм²</t>
  </si>
  <si>
    <t>ЗПЛ-110М-1     70 мм²</t>
  </si>
  <si>
    <t>ЗПЛ-110Н-1     70 мм²</t>
  </si>
  <si>
    <t>ЗПЛ-110-1 Д    70 мм²</t>
  </si>
  <si>
    <t>ЗПЛ-110М-1     95 мм²</t>
  </si>
  <si>
    <t>ЗПЛ-110М-3     25 мм²</t>
  </si>
  <si>
    <t>ЗПЛ-110 Н-3      25мм2</t>
  </si>
  <si>
    <t>ЗПЛ-110-3 Д     25мм3</t>
  </si>
  <si>
    <t>ЗПЛ-110М-3     35 мм²</t>
  </si>
  <si>
    <t>ЗПЛ-110Н-3      35 мм²</t>
  </si>
  <si>
    <t>ЗПЛ-110-3Д      35 мм²</t>
  </si>
  <si>
    <t>ЗПЛ-110М-3     50 мм²</t>
  </si>
  <si>
    <t>ЗПЛ-110Н-3     50 мм²</t>
  </si>
  <si>
    <t>ЗПЛ-110-3Д     50 мм²</t>
  </si>
  <si>
    <t>ЗПЛ-110М-3     70 мм²</t>
  </si>
  <si>
    <t>ЗПЛ-110Н-3     70 мм²</t>
  </si>
  <si>
    <t>ЗПЛ-110-3Д     70 мм²</t>
  </si>
  <si>
    <t>ЗПЛ-110М-3     95 мм²</t>
  </si>
  <si>
    <t>ЗПЛ-110 Н3      95 мм2</t>
  </si>
  <si>
    <t>ЗПЛ-110 3Д      95 мм3</t>
  </si>
  <si>
    <t>ЗПЛ-110М-3     180 мм²</t>
  </si>
  <si>
    <t>ЗПП-110 Д    16 мм²</t>
  </si>
  <si>
    <t>ЗПП-110М     25 мм²</t>
  </si>
  <si>
    <t>ЗПП-110М-3   25 мм²</t>
  </si>
  <si>
    <t>ЗПП-110 Н    25 мм²</t>
  </si>
  <si>
    <t>ЗПП-110 Д    25 мм²</t>
  </si>
  <si>
    <t>ЗПП-110М     35 мм²</t>
  </si>
  <si>
    <t>ЗПП-110 Н    35 мм²</t>
  </si>
  <si>
    <t>ЗПП-110 Д    35 мм²</t>
  </si>
  <si>
    <t>ЗПП-110 М     50 мм²</t>
  </si>
  <si>
    <t>ЗПП-110 Н     50 мм²</t>
  </si>
  <si>
    <t>ЗПП-110 Д    50 мм²</t>
  </si>
  <si>
    <t>ЗПП-110 М     70 мм²</t>
  </si>
  <si>
    <t>ЗПП-110 Н     70 мм²</t>
  </si>
  <si>
    <t>ЗПП-110 Д     70 мм²</t>
  </si>
  <si>
    <t>ЗПП-110 Н    95 мм²</t>
  </si>
  <si>
    <t>ЗПП-110 Д   95 мм²</t>
  </si>
  <si>
    <t>ЗПП-110 М     95 мм²</t>
  </si>
  <si>
    <t>ЗПП-110 М     120 мм²</t>
  </si>
  <si>
    <t>ЗПЛ-220 М-1    25 мм²</t>
  </si>
  <si>
    <t>ЗПЛ-220 Н-1    25 мм²</t>
  </si>
  <si>
    <t>ЗПЛ-220 1Д     25 мм²</t>
  </si>
  <si>
    <t>ЗПЛ-220 М-1     35 мм²</t>
  </si>
  <si>
    <t>ЗПЛ-220 Н-1     35 мм²</t>
  </si>
  <si>
    <t>ЗПЛ-220 1Д      35 мм²</t>
  </si>
  <si>
    <t>ЗПЛ-220 М-1     50 мм²</t>
  </si>
  <si>
    <t>ЗПЛ-220 Н-1     50 мм²</t>
  </si>
  <si>
    <t>ЗПЛ-220 1 Д     50 мм²</t>
  </si>
  <si>
    <t>ЗПЛ-220 М-1     70 мм²</t>
  </si>
  <si>
    <t>ЗПЛ-220 Н-1     70 мм²</t>
  </si>
  <si>
    <t>ЗПЛ-220 1Д      70 мм²</t>
  </si>
  <si>
    <t>ЗПЛ-220 М-1     95 мм²</t>
  </si>
  <si>
    <t>ЗПЛ-220 Н-1     95 мм²</t>
  </si>
  <si>
    <t>ЗПЛ-220 1Д      95 мм²</t>
  </si>
  <si>
    <t>ЗПЛ-220 М-3     25 мм²</t>
  </si>
  <si>
    <t>ЗПЛ-220 Н-3     25 мм²</t>
  </si>
  <si>
    <t>ЗПЛ-220 3Д      25 мм²</t>
  </si>
  <si>
    <t>ЗПЛ-220 М-3     35 мм²</t>
  </si>
  <si>
    <t>ЗПЛ-220 Н-3     35 мм²</t>
  </si>
  <si>
    <t>ЗПЛ-220  3Д     35 мм²</t>
  </si>
  <si>
    <t>ЗПЛ-220 М-3     50 мм²</t>
  </si>
  <si>
    <t>ЗПЛ-220 Н-3     50 мм²</t>
  </si>
  <si>
    <t>ЗПЛ-220 3Д     50 мм²</t>
  </si>
  <si>
    <t>ЗПЛ-220 М-3     70 мм²</t>
  </si>
  <si>
    <t>ЗПЛ-220 Н-3     70 мм²</t>
  </si>
  <si>
    <t>ЗПЛ-220 3Д      70 мм²</t>
  </si>
  <si>
    <t>ЗПЛ-220 М-3     95 мм²</t>
  </si>
  <si>
    <t>ЗПЛ-220 Н-3     95 мм²</t>
  </si>
  <si>
    <t>ЗПЛ-220 3 Д     95 мм²</t>
  </si>
  <si>
    <t>ЗПЛ-220 М-3   120 мм²</t>
  </si>
  <si>
    <t>ЗПП-220Д     16 мм²</t>
  </si>
  <si>
    <t>ЗПП-220М     25 мм²</t>
  </si>
  <si>
    <t>ЗПП-220Н     25 мм²</t>
  </si>
  <si>
    <t>ЗПП-220Д     25 мм²</t>
  </si>
  <si>
    <t>ЗПП-220М     35 мм²</t>
  </si>
  <si>
    <t>ЗПП-220Н    35 мм²</t>
  </si>
  <si>
    <t>ЗПП-220Д     35 мм²</t>
  </si>
  <si>
    <t>ЗПП-220М     50 мм²</t>
  </si>
  <si>
    <t>ЗПП-220Н     50 мм²</t>
  </si>
  <si>
    <t>ЗПП-220Д     50 мм²</t>
  </si>
  <si>
    <t>ЗПП-220М     70 мм²</t>
  </si>
  <si>
    <t>ЗПП-220Д     70 мм²</t>
  </si>
  <si>
    <t>ЗПП-220М     95 мм²</t>
  </si>
  <si>
    <t>ЗПП-220Н     95 мм²</t>
  </si>
  <si>
    <t>ЗПП-220Д     95 мм²</t>
  </si>
  <si>
    <t>ЗПП-330М     25 мм²</t>
  </si>
  <si>
    <t>ЗПП-330Н     25 мм</t>
  </si>
  <si>
    <t>ЗПП-330М     35 мм²</t>
  </si>
  <si>
    <t>ЗПП-330М     50 мм²</t>
  </si>
  <si>
    <t>ЗПП-330М     70 мм²</t>
  </si>
  <si>
    <t>ЗПП-330М     95 мм²</t>
  </si>
  <si>
    <t>ЗПП-500Д     16 мм² ОДНОФАЗНОЕ</t>
  </si>
  <si>
    <t>ЗПП-500Д     16 мм²</t>
  </si>
  <si>
    <t>ЗПП-500М     25 мм²</t>
  </si>
  <si>
    <t>ЗПП-500Н     25 мм²</t>
  </si>
  <si>
    <t>ЗПП-500Д     25 мм²</t>
  </si>
  <si>
    <t>ЗПП-500М     35 мм²</t>
  </si>
  <si>
    <t>ЗПП-500Н     35 мм²</t>
  </si>
  <si>
    <t>ЗПП-500Д     35 мм²</t>
  </si>
  <si>
    <t>ЗПП-500М     50 мм²</t>
  </si>
  <si>
    <t>ЗПП-500Н     50 мм²</t>
  </si>
  <si>
    <t>ЗПП-500Д     50 мм²</t>
  </si>
  <si>
    <t>ЗПП-500М     70 мм²</t>
  </si>
  <si>
    <t>ЗПП-500Н     70 мм²</t>
  </si>
  <si>
    <t>ЗПП-500Д     70 мм²</t>
  </si>
  <si>
    <t>ЗПП-500М     95 мм²</t>
  </si>
  <si>
    <t>КШЗ-10М      25 мм²</t>
  </si>
  <si>
    <t>КШЗ-10Н      25 мм²</t>
  </si>
  <si>
    <t xml:space="preserve">КШЗ-04-10М  </t>
  </si>
  <si>
    <t>КШЗ-04-10Д</t>
  </si>
  <si>
    <t>КШЗ-10Д      25 мм²</t>
  </si>
  <si>
    <t>КШЗ-10Д 35мм²</t>
  </si>
  <si>
    <t>КШЗ-10Д-50мм²</t>
  </si>
  <si>
    <t>КШЗ-10Д-70мм²</t>
  </si>
  <si>
    <t>КШЗ-10Н-1Ш</t>
  </si>
  <si>
    <t>КШЗУ-04-10Н</t>
  </si>
  <si>
    <t>ЭЗ-1МБ</t>
  </si>
  <si>
    <t>ЭЗ-1М</t>
  </si>
  <si>
    <t>ЭЗ-1М длина 1,20 толщина 3см</t>
  </si>
  <si>
    <t>ЭЗ-1Н</t>
  </si>
  <si>
    <t>ПЗ 110-220Ш   25 мм²</t>
  </si>
  <si>
    <t>ПЗ 110-220Ш   50 мм²</t>
  </si>
  <si>
    <t>ПЗ 110-220Ш   70 мм²</t>
  </si>
  <si>
    <t>ПЗ 110-220Н   25 мм²</t>
  </si>
  <si>
    <t>ПЗ 110-220Д   25 мм² винтовой</t>
  </si>
  <si>
    <t>ПЗ 110-220 Д  25 мм² пружинный</t>
  </si>
  <si>
    <t>ПЗ 110-220Н   70 мм²</t>
  </si>
  <si>
    <t xml:space="preserve">ПЗ 330-500Ш   25 мм² </t>
  </si>
  <si>
    <t xml:space="preserve">ПЗ 330-500Ш   35 мм² </t>
  </si>
  <si>
    <t>ПЗ 330-500Д   35 мм²  ВИНТ</t>
  </si>
  <si>
    <t>ПЗ 330-500Д   35 мм²  ПРУЖ</t>
  </si>
  <si>
    <t xml:space="preserve">ПЗ 330-500Ш   70 мм² </t>
  </si>
  <si>
    <t>ПЗ 330-500Ш   70 мм² спуск 15м</t>
  </si>
  <si>
    <t xml:space="preserve">ПЗ 330-500Ш   95 мм² </t>
  </si>
  <si>
    <t xml:space="preserve">ПЗ 330-500Н   25 мм² </t>
  </si>
  <si>
    <t>ПЗ 750Ш         25 мм²</t>
  </si>
  <si>
    <t>ПЗ 750Н         25 мм²</t>
  </si>
  <si>
    <t>ПЗ 1150Ш      25 мм²</t>
  </si>
  <si>
    <t>ПЗ 1150Н      25 мм²</t>
  </si>
  <si>
    <t>ПЗТ 330-500М  16 мм²</t>
  </si>
  <si>
    <t>ПЗТ 330-500Н   16 мм²</t>
  </si>
  <si>
    <t>ПЗТ 330-500Д   16 мм² пружинный</t>
  </si>
  <si>
    <t>ПЗТ 330-500Д   16 мм² винтовой</t>
  </si>
  <si>
    <t>ПЗТ 330-500   25 мм²</t>
  </si>
  <si>
    <t>ПЗТ 330-500   70 мм²</t>
  </si>
  <si>
    <t>ПЗТ 330-500   95 мм²</t>
  </si>
  <si>
    <t>ПЗТ 330-500   120 мм²</t>
  </si>
  <si>
    <t>ПЗТ 330-500Н   25 мм²</t>
  </si>
  <si>
    <t>ПЗТ 750-1150  16 мм²</t>
  </si>
  <si>
    <t>ПЗТ 750-1150Н  16 мм²</t>
  </si>
  <si>
    <t>ПЗТ 750-1150  70 мм²(спуск 15м)</t>
  </si>
  <si>
    <t>ПК-1-10 от 0,4 25мм</t>
  </si>
  <si>
    <t>ПК-0,4-10 от 0,4 25мм</t>
  </si>
  <si>
    <t>ПК-1-10 от 0,4    35 мм²</t>
  </si>
  <si>
    <t>УЗП-2 (4,6)</t>
  </si>
  <si>
    <t>УЗП-2 (5,2)</t>
  </si>
  <si>
    <t>УЗП-3НКС</t>
  </si>
  <si>
    <t>ЗПМЗ-04-10Н</t>
  </si>
  <si>
    <t>УНП-10Б ''Бумеранг''</t>
  </si>
  <si>
    <t>УНП-10 ВЛ-Б ''Бумеранг''</t>
  </si>
  <si>
    <t>УНП-10 ''Бумеранг''</t>
  </si>
  <si>
    <t>УНП-10БД</t>
  </si>
  <si>
    <t>УНП-10 ВЛ ''Бумеранг''</t>
  </si>
  <si>
    <t>Клещи и Мультиметры</t>
  </si>
  <si>
    <t>КИ-1000 Клещи диэлектрические-1000в</t>
  </si>
  <si>
    <t>Ц 4502</t>
  </si>
  <si>
    <t>Ц4505М</t>
  </si>
  <si>
    <t>Ц4506</t>
  </si>
  <si>
    <t>КТ-1000А</t>
  </si>
  <si>
    <t>К4575А</t>
  </si>
  <si>
    <t>К4575/1А</t>
  </si>
  <si>
    <t>К4577А</t>
  </si>
  <si>
    <t>К4570/2Ц</t>
  </si>
  <si>
    <t>К4570/1Ц</t>
  </si>
  <si>
    <t>К4571Ц</t>
  </si>
  <si>
    <t>МП4579</t>
  </si>
  <si>
    <t>М4585А</t>
  </si>
  <si>
    <t>М4580Ц</t>
  </si>
  <si>
    <t>М4580/1Ц</t>
  </si>
  <si>
    <t>М4581Ц</t>
  </si>
  <si>
    <t>М4583/1Ц</t>
  </si>
  <si>
    <t>М4583/2Ц</t>
  </si>
  <si>
    <t>М 4585А</t>
  </si>
  <si>
    <t>7,3$</t>
  </si>
  <si>
    <t>2,5$</t>
  </si>
  <si>
    <t>2,4$</t>
  </si>
  <si>
    <t>26,3$</t>
  </si>
  <si>
    <t>27$</t>
  </si>
  <si>
    <t>25$</t>
  </si>
  <si>
    <t>28,7$</t>
  </si>
  <si>
    <t>91,8$</t>
  </si>
  <si>
    <t>41,4$</t>
  </si>
  <si>
    <t>52,4$</t>
  </si>
  <si>
    <t>28,8$</t>
  </si>
  <si>
    <t>34,3$</t>
  </si>
  <si>
    <t>9,7$</t>
  </si>
  <si>
    <t>11,3$</t>
  </si>
  <si>
    <t>15,9$</t>
  </si>
  <si>
    <t>26$</t>
  </si>
  <si>
    <t>21,7$</t>
  </si>
  <si>
    <t>16,3$</t>
  </si>
  <si>
    <t>22,5$</t>
  </si>
  <si>
    <t>13,3$</t>
  </si>
  <si>
    <t>18,3$</t>
  </si>
  <si>
    <t xml:space="preserve">УВН-35                      </t>
  </si>
  <si>
    <t>45,6$</t>
  </si>
  <si>
    <t>18,1$</t>
  </si>
  <si>
    <t>51$</t>
  </si>
  <si>
    <t>44,8$</t>
  </si>
  <si>
    <t>58$</t>
  </si>
  <si>
    <t>УВНУШ-10 СЗ ИП</t>
  </si>
  <si>
    <t>88,4$</t>
  </si>
  <si>
    <t>38$</t>
  </si>
  <si>
    <t>55,7$</t>
  </si>
  <si>
    <t>41$</t>
  </si>
  <si>
    <t>106,3$</t>
  </si>
  <si>
    <t>41,3$</t>
  </si>
  <si>
    <t>65,7$</t>
  </si>
  <si>
    <t>152$</t>
  </si>
  <si>
    <t>60,1$</t>
  </si>
  <si>
    <t>68,3$</t>
  </si>
  <si>
    <t>89,1$</t>
  </si>
  <si>
    <t>77,6$</t>
  </si>
  <si>
    <t>92,5$</t>
  </si>
  <si>
    <t>7,7$</t>
  </si>
  <si>
    <t>10$</t>
  </si>
  <si>
    <t>70$</t>
  </si>
  <si>
    <t>ШО-15 .3.5,1 защита</t>
  </si>
  <si>
    <t>58,3$</t>
  </si>
  <si>
    <t>13,6$</t>
  </si>
  <si>
    <t>67,2$</t>
  </si>
  <si>
    <t>62,4$</t>
  </si>
  <si>
    <t>18,7$</t>
  </si>
  <si>
    <t>37,8$</t>
  </si>
  <si>
    <t>36,3$</t>
  </si>
  <si>
    <t>49$</t>
  </si>
  <si>
    <t>14,2$</t>
  </si>
  <si>
    <t>17$</t>
  </si>
  <si>
    <t>88,2$</t>
  </si>
  <si>
    <t>22,3$</t>
  </si>
  <si>
    <t>30$</t>
  </si>
  <si>
    <t>39$</t>
  </si>
  <si>
    <t>52$</t>
  </si>
  <si>
    <t>61,2$</t>
  </si>
  <si>
    <t>15$</t>
  </si>
  <si>
    <t>19$</t>
  </si>
  <si>
    <t>27,5$</t>
  </si>
  <si>
    <t>14,7$</t>
  </si>
  <si>
    <t>19,5$</t>
  </si>
  <si>
    <t>23,3$</t>
  </si>
  <si>
    <t>31,1$</t>
  </si>
  <si>
    <t>52,9$</t>
  </si>
  <si>
    <t>60,7$</t>
  </si>
  <si>
    <t>77,4$</t>
  </si>
  <si>
    <t>89,2$</t>
  </si>
  <si>
    <t>35,2$</t>
  </si>
  <si>
    <t>41,1$</t>
  </si>
  <si>
    <t>74,4$</t>
  </si>
  <si>
    <t>80,8$</t>
  </si>
  <si>
    <t>112,1$</t>
  </si>
  <si>
    <t>170$</t>
  </si>
  <si>
    <t>103,1$</t>
  </si>
  <si>
    <t>127$</t>
  </si>
  <si>
    <t>148,5$</t>
  </si>
  <si>
    <t>176$</t>
  </si>
  <si>
    <t>206$</t>
  </si>
  <si>
    <t>56,1$</t>
  </si>
  <si>
    <t>100$</t>
  </si>
  <si>
    <t>154,3$</t>
  </si>
  <si>
    <t>77$</t>
  </si>
  <si>
    <t>86$</t>
  </si>
  <si>
    <t>116$</t>
  </si>
  <si>
    <t>142,5$</t>
  </si>
  <si>
    <t>200,4$</t>
  </si>
  <si>
    <t>150,5$</t>
  </si>
  <si>
    <t>46$</t>
  </si>
  <si>
    <t>51,5$</t>
  </si>
  <si>
    <t>71,6$</t>
  </si>
  <si>
    <t>97,2$</t>
  </si>
  <si>
    <t>77,7$</t>
  </si>
  <si>
    <t>134$</t>
  </si>
  <si>
    <t>396$</t>
  </si>
  <si>
    <t>40,3$</t>
  </si>
  <si>
    <t>50,3$</t>
  </si>
  <si>
    <t>55$</t>
  </si>
  <si>
    <t>66$</t>
  </si>
  <si>
    <t>83$</t>
  </si>
  <si>
    <t>116,5$</t>
  </si>
  <si>
    <t>107$</t>
  </si>
  <si>
    <t>137,5$</t>
  </si>
  <si>
    <t>194$</t>
  </si>
  <si>
    <t>339,1$</t>
  </si>
  <si>
    <t>198$</t>
  </si>
  <si>
    <t>134,5$</t>
  </si>
  <si>
    <t>179$</t>
  </si>
  <si>
    <t>205$</t>
  </si>
  <si>
    <t xml:space="preserve">ЗПЛ-10Н-3     70 мм²  стальной </t>
  </si>
  <si>
    <t>261$</t>
  </si>
  <si>
    <t>348$</t>
  </si>
  <si>
    <t>95$</t>
  </si>
  <si>
    <t>63,3$</t>
  </si>
  <si>
    <t>75,2$</t>
  </si>
  <si>
    <t>95,3$</t>
  </si>
  <si>
    <t>115$</t>
  </si>
  <si>
    <t>169$</t>
  </si>
  <si>
    <t>135$</t>
  </si>
  <si>
    <t>171$</t>
  </si>
  <si>
    <t>211$</t>
  </si>
  <si>
    <t>175,5$</t>
  </si>
  <si>
    <t>218$</t>
  </si>
  <si>
    <t>302$</t>
  </si>
  <si>
    <t>351$</t>
  </si>
  <si>
    <t>112$</t>
  </si>
  <si>
    <t>180$</t>
  </si>
  <si>
    <t>114,5$</t>
  </si>
  <si>
    <t>181,5$</t>
  </si>
  <si>
    <t>234$</t>
  </si>
  <si>
    <t>264$</t>
  </si>
  <si>
    <t>209,5$</t>
  </si>
  <si>
    <t>349$</t>
  </si>
  <si>
    <t>457$</t>
  </si>
  <si>
    <t>599$</t>
  </si>
  <si>
    <t>159,1$</t>
  </si>
  <si>
    <t>197,3$</t>
  </si>
  <si>
    <t>257$</t>
  </si>
  <si>
    <t>332$</t>
  </si>
  <si>
    <t>403,4$</t>
  </si>
  <si>
    <t>142$</t>
  </si>
  <si>
    <t>187$</t>
  </si>
  <si>
    <t>239,4$</t>
  </si>
  <si>
    <t>317$</t>
  </si>
  <si>
    <t>389$</t>
  </si>
  <si>
    <t>306$</t>
  </si>
  <si>
    <t>424$</t>
  </si>
  <si>
    <t>521$</t>
  </si>
  <si>
    <t>667$</t>
  </si>
  <si>
    <t>795$</t>
  </si>
  <si>
    <t>215,2$</t>
  </si>
  <si>
    <t>285$</t>
  </si>
  <si>
    <t>363$</t>
  </si>
  <si>
    <t>623$</t>
  </si>
  <si>
    <t>265$</t>
  </si>
  <si>
    <t>310$</t>
  </si>
  <si>
    <t>400$</t>
  </si>
  <si>
    <t>464$</t>
  </si>
  <si>
    <t>572,1$</t>
  </si>
  <si>
    <t>527$</t>
  </si>
  <si>
    <t>483$</t>
  </si>
  <si>
    <t>563,5$</t>
  </si>
  <si>
    <t>69$</t>
  </si>
  <si>
    <t>108$</t>
  </si>
  <si>
    <t>159$</t>
  </si>
  <si>
    <t>135,1$</t>
  </si>
  <si>
    <t>162,7$</t>
  </si>
  <si>
    <t>178,3$</t>
  </si>
  <si>
    <t>52,1$</t>
  </si>
  <si>
    <t>60,2$</t>
  </si>
  <si>
    <t>63$</t>
  </si>
  <si>
    <t>150$</t>
  </si>
  <si>
    <t>262$</t>
  </si>
  <si>
    <t>154$</t>
  </si>
  <si>
    <t>207,5$</t>
  </si>
  <si>
    <t>166,4$</t>
  </si>
  <si>
    <t>43,4$</t>
  </si>
  <si>
    <t>90,7$</t>
  </si>
  <si>
    <t>68,7$</t>
  </si>
  <si>
    <t>УВНУ-35-110 ДК</t>
  </si>
  <si>
    <r>
      <t>107</t>
    </r>
    <r>
      <rPr>
        <b/>
        <u/>
        <sz val="10"/>
        <rFont val="Arial Cyr"/>
        <charset val="204"/>
      </rPr>
      <t>$</t>
    </r>
  </si>
  <si>
    <t>НАИМЕНОВАНИЕ ИЗДЕЛИЙ</t>
  </si>
  <si>
    <t>№</t>
  </si>
  <si>
    <t>Закупка
без НДС</t>
  </si>
  <si>
    <t>Закупка
с НДС</t>
  </si>
  <si>
    <t>продажа + 50%
с НДС</t>
  </si>
  <si>
    <t>продажа + 50%
без НДС</t>
  </si>
  <si>
    <t>цены в долларах</t>
  </si>
  <si>
    <t>Цена
без НДС</t>
  </si>
  <si>
    <t>Цена
с НДС</t>
  </si>
  <si>
    <t>Столбец1</t>
  </si>
  <si>
    <t xml:space="preserve">Бурильная установка для котлованов под ж/б опоры </t>
  </si>
  <si>
    <t>Шнек d=600, 800 мм</t>
  </si>
  <si>
    <t>Бурильная головка d=350 мм</t>
  </si>
  <si>
    <t>Бурильная головка d=600 мм</t>
  </si>
  <si>
    <t>Бурильная головка d=800 мм</t>
  </si>
  <si>
    <t>Жесткая поперечина /за тонну изделия,/</t>
  </si>
  <si>
    <t>Металлическая опора, стойка  для контактной сети /за тонну изделия/</t>
  </si>
  <si>
    <t>Консоли, оголовники, оттяжки, фиксаторы, кронштейны</t>
  </si>
  <si>
    <t xml:space="preserve">Лестница деревянная L=3м,черт. К 717.02(03).000 СБ </t>
  </si>
  <si>
    <t>Лестница деревянная L=5м,черт. К 717.04(05).000 СБ</t>
  </si>
  <si>
    <t>Лестница деревянная L=7м., с подстраховочным устройством</t>
  </si>
  <si>
    <t>Хомут-фиксатор крепления  ИПМ с изоляцией</t>
  </si>
  <si>
    <t>Ключ рихтовочный</t>
  </si>
  <si>
    <t>Изолятор секционный (малогабаритный) цельносварной СИ 25/3,3</t>
  </si>
  <si>
    <t xml:space="preserve">Втулка полиэтиленовая для ж/б  опор </t>
  </si>
  <si>
    <t>Колпачок полиэтиленовый высоковольтный d=22 мм</t>
  </si>
  <si>
    <t>Колпачок полиэтиленовый низковольтный  d=18 мм</t>
  </si>
  <si>
    <t>Кронштейн подвеса волновода на ж/б опоре</t>
  </si>
  <si>
    <t>Вкладыш текстолитовый для изоляции анкерных оттяжек</t>
  </si>
  <si>
    <t>Комплект резцов к бурильной головке d=350мм.</t>
  </si>
  <si>
    <t>Комплект резцов к бурильной головке d=600мм.</t>
  </si>
  <si>
    <t>Комплект резцов к бурильной головке d=800мм.</t>
  </si>
  <si>
    <t xml:space="preserve">Жесткая поперечина </t>
  </si>
  <si>
    <t>Металлическая опора, стойка  для контактной сети</t>
  </si>
  <si>
    <t>Консоли, оголовники, оттяжки, фиксаторы, кронштейны /за тонну изделия/</t>
  </si>
  <si>
    <t>Защита от пережогов контактных проводов на воздушных промежутках /черт. ВНИИЖТа/ (без п/эт труб)</t>
  </si>
  <si>
    <t>Оборудование и средства механизации</t>
  </si>
  <si>
    <t>цена по запросу</t>
  </si>
  <si>
    <t>Лебедка Ступакова /2,0т/ (Лебедка У-1)                                      5221420003</t>
  </si>
  <si>
    <t>Блоки Бубновского /0,3т/(Лебедка-блок ЛБ-300)                        3173540103</t>
  </si>
  <si>
    <t>Блоки Полиспаста /0,5т/ (Полиспаст монтажный г/п 0,5т) 3156000012</t>
  </si>
  <si>
    <t>Блоки Полиспаста /1т/ (Полиспаст монтажный г/п1,0 т)    3156001462</t>
  </si>
  <si>
    <t>Блоки Полиспаста /2т/ (Полиспаст монтажный г/п 2,0 т)    3156001463</t>
  </si>
  <si>
    <t>Зажим клиновой натяжной  /стальной/                                     3185330709</t>
  </si>
  <si>
    <t>Муфта натяжная с трещоткой МНТУ-3000-1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</si>
</sst>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_(* #,##0.00_);_(* \(#,##0.00\);_(* &quot;-&quot;??_);_(@_)"/>
    <numFmt numFmtId="165" formatCode="_-[$$-409]* #,##0.00_ ;_-[$$-409]* \-#,##0.00\ ;_-[$$-409]* &quot;-&quot;??_ ;_-@_ "/>
    <numFmt numFmtId="166" formatCode="#,##0.00_ ;[Red]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Arial Cyr"/>
      <charset val="204"/>
    </font>
    <font>
      <sz val="10"/>
      <name val="Times New Roman"/>
      <family val="1"/>
      <charset val="204"/>
    </font>
    <font>
      <b/>
      <sz val="10"/>
      <color rgb="FFFF0000"/>
      <name val="Arial Cyr"/>
    </font>
    <font>
      <sz val="10"/>
      <name val="Arial Cyr"/>
    </font>
    <font>
      <b/>
      <sz val="12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  <xf numFmtId="0" fontId="1" fillId="0" borderId="0"/>
    <xf numFmtId="0" fontId="5" fillId="0" borderId="0"/>
    <xf numFmtId="44" fontId="9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1" applyFont="1" applyFill="1" applyBorder="1" applyAlignment="1">
      <alignment horizontal="left" wrapText="1"/>
    </xf>
    <xf numFmtId="0" fontId="7" fillId="0" borderId="0" xfId="4" applyFont="1"/>
    <xf numFmtId="0" fontId="7" fillId="2" borderId="0" xfId="4" applyFont="1" applyFill="1"/>
    <xf numFmtId="1" fontId="7" fillId="0" borderId="0" xfId="4" applyNumberFormat="1" applyFont="1"/>
    <xf numFmtId="9" fontId="7" fillId="0" borderId="0" xfId="4" applyNumberFormat="1" applyFont="1"/>
    <xf numFmtId="0" fontId="2" fillId="0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2" fontId="1" fillId="0" borderId="1" xfId="4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3" fillId="0" borderId="6" xfId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wrapText="1"/>
    </xf>
    <xf numFmtId="165" fontId="11" fillId="0" borderId="1" xfId="6" applyNumberFormat="1" applyFont="1" applyBorder="1" applyAlignment="1">
      <alignment vertical="center"/>
    </xf>
    <xf numFmtId="0" fontId="0" fillId="0" borderId="1" xfId="0" applyNumberFormat="1" applyBorder="1" applyAlignment="1">
      <alignment horizontal="center"/>
    </xf>
    <xf numFmtId="2" fontId="1" fillId="0" borderId="1" xfId="6" applyNumberFormat="1" applyFont="1" applyBorder="1" applyAlignment="1">
      <alignment horizontal="center"/>
    </xf>
    <xf numFmtId="2" fontId="4" fillId="0" borderId="1" xfId="1" applyNumberFormat="1" applyFont="1" applyFill="1" applyBorder="1" applyAlignment="1">
      <alignment horizontal="center" wrapText="1"/>
    </xf>
    <xf numFmtId="2" fontId="3" fillId="0" borderId="1" xfId="1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1" fontId="1" fillId="0" borderId="1" xfId="4" applyNumberFormat="1" applyFont="1" applyBorder="1" applyAlignment="1">
      <alignment horizontal="center"/>
    </xf>
    <xf numFmtId="2" fontId="3" fillId="0" borderId="2" xfId="1" applyNumberFormat="1" applyFont="1" applyFill="1" applyBorder="1" applyAlignment="1">
      <alignment horizontal="center" wrapText="1"/>
    </xf>
    <xf numFmtId="165" fontId="13" fillId="0" borderId="2" xfId="6" applyNumberFormat="1" applyFont="1" applyFill="1" applyBorder="1" applyAlignment="1">
      <alignment horizontal="center" vertical="center"/>
    </xf>
    <xf numFmtId="2" fontId="14" fillId="0" borderId="2" xfId="4" applyNumberFormat="1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0" xfId="0" applyNumberFormat="1"/>
    <xf numFmtId="0" fontId="10" fillId="3" borderId="1" xfId="0" applyNumberFormat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9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166" fontId="0" fillId="0" borderId="6" xfId="0" applyNumberFormat="1" applyBorder="1" applyAlignment="1">
      <alignment horizontal="center" vertical="center"/>
    </xf>
  </cellXfs>
  <cellStyles count="7">
    <cellStyle name="Денежный" xfId="6" builtinId="4"/>
    <cellStyle name="Обычный" xfId="0" builtinId="0"/>
    <cellStyle name="Обычный 2" xfId="1"/>
    <cellStyle name="Обычный 2 2" xfId="2"/>
    <cellStyle name="Обычный 2 3" xfId="5"/>
    <cellStyle name="Обычный 3" xfId="4"/>
    <cellStyle name="Финансовый 2" xfId="3"/>
  </cellStyles>
  <dxfs count="19">
    <dxf>
      <numFmt numFmtId="166" formatCode="#,##0.00_ ;[Red]\-#,##0.0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6" formatCode="#,##0.00_ ;[Red]\-#,##0.0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2" formatCode="0.0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2" formatCode="0.0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 Cyr"/>
        <scheme val="none"/>
      </font>
      <numFmt numFmtId="165" formatCode="_-[$$-409]* #,##0.00_ ;_-[$$-409]* \-#,##0.00\ ;_-[$$-409]* &quot;-&quot;??_ ;_-@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A1:G751" totalsRowShown="0" headerRowDxfId="18" headerRowBorderDxfId="17" tableBorderDxfId="16" totalsRowBorderDxfId="15" headerRowCellStyle="Обычный 2">
  <autoFilter ref="A1:G751"/>
  <tableColumns count="7">
    <tableColumn id="1" name="№" dataDxfId="14"/>
    <tableColumn id="2" name="НАИМЕНОВАНИЕ ИЗДЕЛИЙ" dataDxfId="13" dataCellStyle="Обычный 2"/>
    <tableColumn id="3" name="Закупка_x000a_без НДС" dataDxfId="12" dataCellStyle="Обычный 2">
      <calculatedColumnFormula>E2*100/118</calculatedColumnFormula>
    </tableColumn>
    <tableColumn id="7" name="цены в долларах" dataDxfId="11" dataCellStyle="Денежный"/>
    <tableColumn id="4" name="Закупка_x000a_с НДС" dataDxfId="10" dataCellStyle="Обычный 3">
      <calculatedColumnFormula>Таблица2[[#This Row],[цены в долларах]]*$I$1</calculatedColumnFormula>
    </tableColumn>
    <tableColumn id="8" name="продажа + 50%_x000a_без НДС" dataDxfId="9" dataCellStyle="Обычный 3"/>
    <tableColumn id="5" name="продажа + 50%_x000a_с НДС" dataDxfId="8">
      <calculatedColumnFormula>E2*(100+$G$2)/100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6" name="Таблица2247" displayName="Таблица2247" ref="A2:E35" totalsRowShown="0" headerRowDxfId="7" headerRowBorderDxfId="6" tableBorderDxfId="5" totalsRowBorderDxfId="4" headerRowCellStyle="Обычный 2">
  <autoFilter ref="A2:E35"/>
  <tableColumns count="5">
    <tableColumn id="1" name="№" dataDxfId="3" dataCellStyle="Обычный 2"/>
    <tableColumn id="2" name="НАИМЕНОВАНИЕ ИЗДЕЛИЙ" dataDxfId="2" dataCellStyle="Обычный 2">
      <calculatedColumnFormula>#REF!</calculatedColumnFormula>
    </tableColumn>
    <tableColumn id="8" name="Цена_x000a_без НДС" dataDxfId="1" dataCellStyle="Обычный 3">
      <calculatedColumnFormula>#REF!</calculatedColumnFormula>
    </tableColumn>
    <tableColumn id="5" name="Цена_x000a_с НДС" dataDxfId="0">
      <calculatedColumnFormula>#REF!</calculatedColumnFormula>
    </tableColumn>
    <tableColumn id="3" name="Столбец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1"/>
  <sheetViews>
    <sheetView windowProtection="1" view="pageBreakPreview" zoomScale="115" zoomScaleNormal="100" zoomScaleSheetLayoutView="115" workbookViewId="0">
      <selection activeCell="J3" sqref="J3"/>
    </sheetView>
  </sheetViews>
  <sheetFormatPr defaultRowHeight="15" x14ac:dyDescent="0.25"/>
  <cols>
    <col min="1" max="1" width="5.42578125" style="8" customWidth="1"/>
    <col min="2" max="2" width="46" style="14" customWidth="1"/>
    <col min="3" max="3" width="12.28515625" style="9" bestFit="1" customWidth="1"/>
    <col min="4" max="4" width="10" style="9" customWidth="1"/>
    <col min="5" max="5" width="12.140625" style="10" bestFit="1" customWidth="1"/>
    <col min="6" max="6" width="12.140625" style="10" customWidth="1"/>
    <col min="7" max="7" width="15" style="7" customWidth="1"/>
    <col min="8" max="8" width="7.42578125" style="7" customWidth="1"/>
    <col min="9" max="9" width="7.42578125" customWidth="1"/>
    <col min="10" max="10" width="15.140625" customWidth="1"/>
  </cols>
  <sheetData>
    <row r="1" spans="1:11" ht="38.25" x14ac:dyDescent="0.25">
      <c r="A1" s="15" t="s">
        <v>930</v>
      </c>
      <c r="B1" s="6" t="s">
        <v>929</v>
      </c>
      <c r="C1" s="6" t="s">
        <v>931</v>
      </c>
      <c r="D1" s="6" t="s">
        <v>935</v>
      </c>
      <c r="E1" s="6" t="s">
        <v>932</v>
      </c>
      <c r="F1" s="16" t="s">
        <v>934</v>
      </c>
      <c r="G1" s="6" t="s">
        <v>933</v>
      </c>
      <c r="H1" s="35">
        <v>50</v>
      </c>
      <c r="I1" s="7">
        <v>34</v>
      </c>
    </row>
    <row r="2" spans="1:11" x14ac:dyDescent="0.25">
      <c r="A2" s="20">
        <v>1</v>
      </c>
      <c r="B2" s="1" t="s">
        <v>0</v>
      </c>
      <c r="C2" s="21">
        <f t="shared" ref="C2:C64" si="0">E2*100/118</f>
        <v>68.220338983050851</v>
      </c>
      <c r="D2" s="22"/>
      <c r="E2" s="18">
        <v>80.5</v>
      </c>
      <c r="F2" s="19">
        <f>Таблица2[[#This Row],[продажа + 50%
с НДС]]/118*100</f>
        <v>102.33050847457628</v>
      </c>
      <c r="G2" s="23">
        <f t="shared" ref="G2:G65" si="1">E2*(100+$H$1)/100</f>
        <v>120.75</v>
      </c>
      <c r="H2" s="2"/>
      <c r="I2" s="2">
        <v>80.5</v>
      </c>
      <c r="J2" s="34">
        <f>Таблица2[[#This Row],[Закупка
без НДС]]</f>
        <v>68.220338983050851</v>
      </c>
      <c r="K2" s="34">
        <f>J2*110/100</f>
        <v>75.042372881355931</v>
      </c>
    </row>
    <row r="3" spans="1:11" x14ac:dyDescent="0.25">
      <c r="A3" s="17">
        <v>2</v>
      </c>
      <c r="B3" s="1" t="s">
        <v>1</v>
      </c>
      <c r="C3" s="21">
        <f t="shared" si="0"/>
        <v>72.033898305084747</v>
      </c>
      <c r="D3" s="22">
        <v>2.5</v>
      </c>
      <c r="E3" s="24">
        <f>Таблица2[[#This Row],[цены в долларах]]*$I$1</f>
        <v>85</v>
      </c>
      <c r="F3" s="19">
        <f>Таблица2[[#This Row],[продажа + 50%
с НДС]]/118*100</f>
        <v>108.05084745762711</v>
      </c>
      <c r="G3" s="23">
        <f t="shared" si="1"/>
        <v>127.5</v>
      </c>
      <c r="H3" s="2" t="s">
        <v>745</v>
      </c>
      <c r="I3" s="2"/>
      <c r="J3" s="34">
        <f>Таблица2[[#This Row],[Закупка
без НДС]]</f>
        <v>72.033898305084747</v>
      </c>
      <c r="K3" s="34">
        <f t="shared" ref="K3:K66" si="2">J3*110/100</f>
        <v>79.237288135593232</v>
      </c>
    </row>
    <row r="4" spans="1:11" x14ac:dyDescent="0.25">
      <c r="A4" s="20">
        <v>3</v>
      </c>
      <c r="B4" s="1" t="s">
        <v>2</v>
      </c>
      <c r="C4" s="21">
        <f t="shared" si="0"/>
        <v>206.61016949152543</v>
      </c>
      <c r="D4" s="22"/>
      <c r="E4" s="18">
        <v>243.8</v>
      </c>
      <c r="F4" s="19">
        <f>Таблица2[[#This Row],[продажа + 50%
с НДС]]/118*100</f>
        <v>309.91525423728814</v>
      </c>
      <c r="G4" s="23">
        <f t="shared" si="1"/>
        <v>365.7</v>
      </c>
      <c r="H4" s="2"/>
      <c r="I4" s="2">
        <v>243.8</v>
      </c>
      <c r="J4" s="34">
        <f>Таблица2[[#This Row],[Закупка
без НДС]]</f>
        <v>206.61016949152543</v>
      </c>
      <c r="K4" s="34">
        <f t="shared" si="2"/>
        <v>227.27118644067795</v>
      </c>
    </row>
    <row r="5" spans="1:11" x14ac:dyDescent="0.25">
      <c r="A5" s="20">
        <v>4</v>
      </c>
      <c r="B5" s="1" t="s">
        <v>3</v>
      </c>
      <c r="C5" s="21">
        <f t="shared" si="0"/>
        <v>210.33898305084745</v>
      </c>
      <c r="D5" s="22">
        <v>7.3</v>
      </c>
      <c r="E5" s="24">
        <f>Таблица2[[#This Row],[цены в долларах]]*$I$1</f>
        <v>248.2</v>
      </c>
      <c r="F5" s="19">
        <f>Таблица2[[#This Row],[продажа + 50%
с НДС]]/118*100</f>
        <v>315.50847457627123</v>
      </c>
      <c r="G5" s="23">
        <f t="shared" si="1"/>
        <v>372.3</v>
      </c>
      <c r="H5" s="2" t="s">
        <v>744</v>
      </c>
      <c r="I5" s="2"/>
      <c r="J5" s="34">
        <f>Таблица2[[#This Row],[Закупка
без НДС]]</f>
        <v>210.33898305084745</v>
      </c>
      <c r="K5" s="34">
        <f t="shared" si="2"/>
        <v>231.37288135593218</v>
      </c>
    </row>
    <row r="6" spans="1:11" x14ac:dyDescent="0.25">
      <c r="A6" s="17">
        <v>5</v>
      </c>
      <c r="B6" s="1" t="s">
        <v>4</v>
      </c>
      <c r="C6" s="21">
        <f t="shared" si="0"/>
        <v>69.152542372881342</v>
      </c>
      <c r="D6" s="22">
        <v>2.4</v>
      </c>
      <c r="E6" s="24">
        <f>Таблица2[[#This Row],[цены в долларах]]*$I$1</f>
        <v>81.599999999999994</v>
      </c>
      <c r="F6" s="19">
        <f>Таблица2[[#This Row],[продажа + 50%
с НДС]]/118*100</f>
        <v>103.72881355932205</v>
      </c>
      <c r="G6" s="23">
        <f t="shared" si="1"/>
        <v>122.4</v>
      </c>
      <c r="H6" s="2" t="s">
        <v>746</v>
      </c>
      <c r="I6" s="2"/>
      <c r="J6" s="34">
        <f>Таблица2[[#This Row],[Закупка
без НДС]]</f>
        <v>69.152542372881342</v>
      </c>
      <c r="K6" s="34">
        <f t="shared" si="2"/>
        <v>76.067796610169481</v>
      </c>
    </row>
    <row r="7" spans="1:11" x14ac:dyDescent="0.25">
      <c r="A7" s="20">
        <v>6</v>
      </c>
      <c r="B7" s="1" t="s">
        <v>5</v>
      </c>
      <c r="C7" s="21">
        <f t="shared" si="0"/>
        <v>757.79661016949149</v>
      </c>
      <c r="D7" s="22">
        <v>26.3</v>
      </c>
      <c r="E7" s="24">
        <f>Таблица2[[#This Row],[цены в долларах]]*$I$1</f>
        <v>894.2</v>
      </c>
      <c r="F7" s="19">
        <f>Таблица2[[#This Row],[продажа + 50%
с НДС]]/118*100</f>
        <v>1136.6949152542372</v>
      </c>
      <c r="G7" s="23">
        <f t="shared" si="1"/>
        <v>1341.3</v>
      </c>
      <c r="H7" s="2" t="s">
        <v>747</v>
      </c>
      <c r="I7" s="2"/>
      <c r="J7" s="34">
        <f>Таблица2[[#This Row],[Закупка
без НДС]]</f>
        <v>757.79661016949149</v>
      </c>
      <c r="K7" s="34">
        <f t="shared" si="2"/>
        <v>833.57627118644052</v>
      </c>
    </row>
    <row r="8" spans="1:11" x14ac:dyDescent="0.25">
      <c r="A8" s="20">
        <v>7</v>
      </c>
      <c r="B8" s="1" t="s">
        <v>6</v>
      </c>
      <c r="C8" s="21">
        <f t="shared" si="0"/>
        <v>777.96610169491521</v>
      </c>
      <c r="D8" s="22">
        <v>27</v>
      </c>
      <c r="E8" s="24">
        <f>Таблица2[[#This Row],[цены в долларах]]*$I$1</f>
        <v>918</v>
      </c>
      <c r="F8" s="19">
        <f>Таблица2[[#This Row],[продажа + 50%
с НДС]]/118*100</f>
        <v>1166.9491525423728</v>
      </c>
      <c r="G8" s="23">
        <f t="shared" si="1"/>
        <v>1377</v>
      </c>
      <c r="H8" s="2" t="s">
        <v>748</v>
      </c>
      <c r="I8" s="2"/>
      <c r="J8" s="34">
        <f>Таблица2[[#This Row],[Закупка
без НДС]]</f>
        <v>777.96610169491521</v>
      </c>
      <c r="K8" s="34">
        <f t="shared" si="2"/>
        <v>855.7627118644067</v>
      </c>
    </row>
    <row r="9" spans="1:11" x14ac:dyDescent="0.25">
      <c r="A9" s="17">
        <v>8</v>
      </c>
      <c r="B9" s="1" t="s">
        <v>7</v>
      </c>
      <c r="C9" s="21">
        <f t="shared" si="0"/>
        <v>328.23728813559325</v>
      </c>
      <c r="D9" s="22"/>
      <c r="E9" s="18">
        <v>387.32</v>
      </c>
      <c r="F9" s="19">
        <f>Таблица2[[#This Row],[продажа + 50%
с НДС]]/118*100</f>
        <v>492.35593220338984</v>
      </c>
      <c r="G9" s="23">
        <f t="shared" si="1"/>
        <v>580.98</v>
      </c>
      <c r="H9" s="2"/>
      <c r="I9" s="2">
        <v>387.32</v>
      </c>
      <c r="J9" s="34">
        <f>Таблица2[[#This Row],[Закупка
без НДС]]</f>
        <v>328.23728813559325</v>
      </c>
      <c r="K9" s="34">
        <f t="shared" si="2"/>
        <v>361.06101694915253</v>
      </c>
    </row>
    <row r="10" spans="1:11" x14ac:dyDescent="0.25">
      <c r="A10" s="20">
        <v>9</v>
      </c>
      <c r="B10" s="1" t="s">
        <v>8</v>
      </c>
      <c r="C10" s="21">
        <f t="shared" si="0"/>
        <v>676.27118644067798</v>
      </c>
      <c r="D10" s="22"/>
      <c r="E10" s="18">
        <v>798</v>
      </c>
      <c r="F10" s="19">
        <f>Таблица2[[#This Row],[продажа + 50%
с НДС]]/118*100</f>
        <v>1014.4067796610169</v>
      </c>
      <c r="G10" s="23">
        <f t="shared" si="1"/>
        <v>1197</v>
      </c>
      <c r="H10" s="2"/>
      <c r="I10" s="2">
        <v>798</v>
      </c>
      <c r="J10" s="34">
        <f>Таблица2[[#This Row],[Закупка
без НДС]]</f>
        <v>676.27118644067798</v>
      </c>
      <c r="K10" s="34">
        <f t="shared" si="2"/>
        <v>743.89830508474586</v>
      </c>
    </row>
    <row r="11" spans="1:11" x14ac:dyDescent="0.25">
      <c r="A11" s="20">
        <v>10</v>
      </c>
      <c r="B11" s="1" t="s">
        <v>9</v>
      </c>
      <c r="C11" s="21">
        <f t="shared" si="0"/>
        <v>720.33898305084745</v>
      </c>
      <c r="D11" s="22">
        <v>25</v>
      </c>
      <c r="E11" s="24">
        <f>Таблица2[[#This Row],[цены в долларах]]*$I$1</f>
        <v>850</v>
      </c>
      <c r="F11" s="19">
        <f>Таблица2[[#This Row],[продажа + 50%
с НДС]]/118*100</f>
        <v>1080.5084745762711</v>
      </c>
      <c r="G11" s="23">
        <f t="shared" si="1"/>
        <v>1275</v>
      </c>
      <c r="H11" s="2" t="s">
        <v>749</v>
      </c>
      <c r="I11" s="2"/>
      <c r="J11" s="34">
        <f>Таблица2[[#This Row],[Закупка
без НДС]]</f>
        <v>720.33898305084745</v>
      </c>
      <c r="K11" s="34">
        <f t="shared" si="2"/>
        <v>792.37288135593224</v>
      </c>
    </row>
    <row r="12" spans="1:11" x14ac:dyDescent="0.25">
      <c r="A12" s="17">
        <v>11</v>
      </c>
      <c r="B12" s="1" t="s">
        <v>10</v>
      </c>
      <c r="C12" s="21">
        <f t="shared" si="0"/>
        <v>72.033898305084747</v>
      </c>
      <c r="D12" s="22">
        <v>2.5</v>
      </c>
      <c r="E12" s="24">
        <f>Таблица2[[#This Row],[цены в долларах]]*$I$1</f>
        <v>85</v>
      </c>
      <c r="F12" s="19">
        <f>Таблица2[[#This Row],[продажа + 50%
с НДС]]/118*100</f>
        <v>108.05084745762711</v>
      </c>
      <c r="G12" s="23">
        <f t="shared" si="1"/>
        <v>127.5</v>
      </c>
      <c r="H12" s="2" t="s">
        <v>745</v>
      </c>
      <c r="I12" s="2"/>
      <c r="J12" s="34">
        <f>Таблица2[[#This Row],[Закупка
без НДС]]</f>
        <v>72.033898305084747</v>
      </c>
      <c r="K12" s="34">
        <f t="shared" si="2"/>
        <v>79.237288135593232</v>
      </c>
    </row>
    <row r="13" spans="1:11" x14ac:dyDescent="0.25">
      <c r="A13" s="20">
        <v>12</v>
      </c>
      <c r="B13" s="1" t="s">
        <v>11</v>
      </c>
      <c r="C13" s="21">
        <f t="shared" si="0"/>
        <v>88.983050847457633</v>
      </c>
      <c r="D13" s="22"/>
      <c r="E13" s="18">
        <v>105</v>
      </c>
      <c r="F13" s="19">
        <f>Таблица2[[#This Row],[продажа + 50%
с НДС]]/118*100</f>
        <v>133.47457627118644</v>
      </c>
      <c r="G13" s="23">
        <f t="shared" si="1"/>
        <v>157.5</v>
      </c>
      <c r="H13" s="2"/>
      <c r="I13" s="2">
        <v>105</v>
      </c>
      <c r="J13" s="34">
        <f>Таблица2[[#This Row],[Закупка
без НДС]]</f>
        <v>88.983050847457633</v>
      </c>
      <c r="K13" s="34">
        <f t="shared" si="2"/>
        <v>97.881355932203405</v>
      </c>
    </row>
    <row r="14" spans="1:11" x14ac:dyDescent="0.25">
      <c r="A14" s="20">
        <v>13</v>
      </c>
      <c r="B14" s="1" t="s">
        <v>12</v>
      </c>
      <c r="C14" s="21">
        <f t="shared" si="0"/>
        <v>2213.9830508474574</v>
      </c>
      <c r="D14" s="22"/>
      <c r="E14" s="18">
        <v>2612.5</v>
      </c>
      <c r="F14" s="19">
        <f>Таблица2[[#This Row],[продажа + 50%
с НДС]]/118*100</f>
        <v>3320.9745762711864</v>
      </c>
      <c r="G14" s="23">
        <f t="shared" si="1"/>
        <v>3918.75</v>
      </c>
      <c r="H14" s="2"/>
      <c r="I14" s="2">
        <v>2612.5</v>
      </c>
      <c r="J14" s="34">
        <f>Таблица2[[#This Row],[Закупка
без НДС]]</f>
        <v>2213.9830508474574</v>
      </c>
      <c r="K14" s="34">
        <f t="shared" si="2"/>
        <v>2435.3813559322034</v>
      </c>
    </row>
    <row r="15" spans="1:11" x14ac:dyDescent="0.25">
      <c r="A15" s="17">
        <v>14</v>
      </c>
      <c r="B15" s="1" t="s">
        <v>13</v>
      </c>
      <c r="C15" s="21">
        <f t="shared" si="0"/>
        <v>885.59322033898309</v>
      </c>
      <c r="D15" s="22"/>
      <c r="E15" s="18">
        <v>1045</v>
      </c>
      <c r="F15" s="19">
        <f>Таблица2[[#This Row],[продажа + 50%
с НДС]]/118*100</f>
        <v>1328.3898305084745</v>
      </c>
      <c r="G15" s="23">
        <f t="shared" si="1"/>
        <v>1567.5</v>
      </c>
      <c r="H15" s="2"/>
      <c r="I15" s="2">
        <v>1045</v>
      </c>
      <c r="J15" s="34">
        <f>Таблица2[[#This Row],[Закупка
без НДС]]</f>
        <v>885.59322033898309</v>
      </c>
      <c r="K15" s="34">
        <f t="shared" si="2"/>
        <v>974.15254237288138</v>
      </c>
    </row>
    <row r="16" spans="1:11" x14ac:dyDescent="0.25">
      <c r="A16" s="20">
        <v>15</v>
      </c>
      <c r="B16" s="1" t="s">
        <v>14</v>
      </c>
      <c r="C16" s="21">
        <f t="shared" si="0"/>
        <v>190</v>
      </c>
      <c r="D16" s="22"/>
      <c r="E16" s="18">
        <v>224.2</v>
      </c>
      <c r="F16" s="19">
        <f>Таблица2[[#This Row],[продажа + 50%
с НДС]]/118*100</f>
        <v>285</v>
      </c>
      <c r="G16" s="23">
        <f t="shared" si="1"/>
        <v>336.3</v>
      </c>
      <c r="H16" s="2"/>
      <c r="I16" s="2">
        <v>224.2</v>
      </c>
      <c r="J16" s="34">
        <f>Таблица2[[#This Row],[Закупка
без НДС]]</f>
        <v>190</v>
      </c>
      <c r="K16" s="34">
        <f t="shared" si="2"/>
        <v>209</v>
      </c>
    </row>
    <row r="17" spans="1:11" x14ac:dyDescent="0.25">
      <c r="A17" s="20">
        <v>16</v>
      </c>
      <c r="B17" s="1" t="s">
        <v>15</v>
      </c>
      <c r="C17" s="21">
        <f t="shared" si="0"/>
        <v>46.610169491525426</v>
      </c>
      <c r="D17" s="22"/>
      <c r="E17" s="18">
        <v>55</v>
      </c>
      <c r="F17" s="19">
        <f>Таблица2[[#This Row],[продажа + 50%
с НДС]]/118*100</f>
        <v>69.915254237288138</v>
      </c>
      <c r="G17" s="23">
        <f t="shared" si="1"/>
        <v>82.5</v>
      </c>
      <c r="H17" s="2"/>
      <c r="I17" s="2">
        <v>55</v>
      </c>
      <c r="J17" s="34">
        <f>Таблица2[[#This Row],[Закупка
без НДС]]</f>
        <v>46.610169491525426</v>
      </c>
      <c r="K17" s="34">
        <f t="shared" si="2"/>
        <v>51.271186440677965</v>
      </c>
    </row>
    <row r="18" spans="1:11" x14ac:dyDescent="0.25">
      <c r="A18" s="17">
        <v>17</v>
      </c>
      <c r="B18" s="1" t="s">
        <v>16</v>
      </c>
      <c r="C18" s="21">
        <f t="shared" si="0"/>
        <v>826.94915254237287</v>
      </c>
      <c r="D18" s="22">
        <v>28.7</v>
      </c>
      <c r="E18" s="24">
        <f>Таблица2[[#This Row],[цены в долларах]]*$I$1</f>
        <v>975.8</v>
      </c>
      <c r="F18" s="19">
        <f>Таблица2[[#This Row],[продажа + 50%
с НДС]]/118*100</f>
        <v>1240.4237288135594</v>
      </c>
      <c r="G18" s="23">
        <f t="shared" si="1"/>
        <v>1463.7</v>
      </c>
      <c r="H18" s="2" t="s">
        <v>750</v>
      </c>
      <c r="I18" s="2"/>
      <c r="J18" s="34">
        <f>Таблица2[[#This Row],[Закупка
без НДС]]</f>
        <v>826.94915254237287</v>
      </c>
      <c r="K18" s="34">
        <f t="shared" si="2"/>
        <v>909.64406779661022</v>
      </c>
    </row>
    <row r="19" spans="1:11" x14ac:dyDescent="0.25">
      <c r="A19" s="20">
        <v>18</v>
      </c>
      <c r="B19" s="1" t="s">
        <v>17</v>
      </c>
      <c r="C19" s="21">
        <f t="shared" si="0"/>
        <v>2645.0847457627119</v>
      </c>
      <c r="D19" s="22">
        <v>91.8</v>
      </c>
      <c r="E19" s="24">
        <f>Таблица2[[#This Row],[цены в долларах]]*$I$1</f>
        <v>3121.2</v>
      </c>
      <c r="F19" s="19">
        <f>Таблица2[[#This Row],[продажа + 50%
с НДС]]/118*100</f>
        <v>3967.6271186440681</v>
      </c>
      <c r="G19" s="23">
        <f t="shared" si="1"/>
        <v>4681.8</v>
      </c>
      <c r="H19" s="2" t="s">
        <v>751</v>
      </c>
      <c r="I19" s="2"/>
      <c r="J19" s="34">
        <f>Таблица2[[#This Row],[Закупка
без НДС]]</f>
        <v>2645.0847457627119</v>
      </c>
      <c r="K19" s="34">
        <f t="shared" si="2"/>
        <v>2909.5932203389834</v>
      </c>
    </row>
    <row r="20" spans="1:11" x14ac:dyDescent="0.25">
      <c r="A20" s="20">
        <v>19</v>
      </c>
      <c r="B20" s="1" t="s">
        <v>18</v>
      </c>
      <c r="C20" s="21">
        <f t="shared" si="0"/>
        <v>1192.8813559322034</v>
      </c>
      <c r="D20" s="22">
        <v>41.4</v>
      </c>
      <c r="E20" s="24">
        <f>Таблица2[[#This Row],[цены в долларах]]*$I$1</f>
        <v>1407.6</v>
      </c>
      <c r="F20" s="19">
        <f>Таблица2[[#This Row],[продажа + 50%
с НДС]]/118*100</f>
        <v>1789.3220338983053</v>
      </c>
      <c r="G20" s="23">
        <f t="shared" si="1"/>
        <v>2111.4</v>
      </c>
      <c r="H20" s="2" t="s">
        <v>752</v>
      </c>
      <c r="I20" s="2"/>
      <c r="J20" s="34">
        <f>Таблица2[[#This Row],[Закупка
без НДС]]</f>
        <v>1192.8813559322034</v>
      </c>
      <c r="K20" s="34">
        <f t="shared" si="2"/>
        <v>1312.1694915254236</v>
      </c>
    </row>
    <row r="21" spans="1:11" x14ac:dyDescent="0.25">
      <c r="A21" s="17">
        <v>20</v>
      </c>
      <c r="B21" s="1" t="s">
        <v>19</v>
      </c>
      <c r="C21" s="21">
        <f t="shared" si="0"/>
        <v>1509.8305084745762</v>
      </c>
      <c r="D21" s="22">
        <v>52.4</v>
      </c>
      <c r="E21" s="24">
        <f>Таблица2[[#This Row],[цены в долларах]]*$I$1</f>
        <v>1781.6</v>
      </c>
      <c r="F21" s="19">
        <f>Таблица2[[#This Row],[продажа + 50%
с НДС]]/118*100</f>
        <v>2264.7457627118642</v>
      </c>
      <c r="G21" s="23">
        <f t="shared" si="1"/>
        <v>2672.4</v>
      </c>
      <c r="H21" s="2" t="s">
        <v>753</v>
      </c>
      <c r="I21" s="2"/>
      <c r="J21" s="34">
        <f>Таблица2[[#This Row],[Закупка
без НДС]]</f>
        <v>1509.8305084745762</v>
      </c>
      <c r="K21" s="34">
        <f t="shared" si="2"/>
        <v>1660.8135593220338</v>
      </c>
    </row>
    <row r="22" spans="1:11" x14ac:dyDescent="0.25">
      <c r="A22" s="20">
        <v>21</v>
      </c>
      <c r="B22" s="1" t="s">
        <v>20</v>
      </c>
      <c r="C22" s="21">
        <f t="shared" si="0"/>
        <v>829.83050847457628</v>
      </c>
      <c r="D22" s="22">
        <v>28.8</v>
      </c>
      <c r="E22" s="24">
        <f>Таблица2[[#This Row],[цены в долларах]]*$I$1</f>
        <v>979.2</v>
      </c>
      <c r="F22" s="19">
        <f>Таблица2[[#This Row],[продажа + 50%
с НДС]]/118*100</f>
        <v>1244.7457627118642</v>
      </c>
      <c r="G22" s="23">
        <f t="shared" si="1"/>
        <v>1468.8</v>
      </c>
      <c r="H22" s="2" t="s">
        <v>754</v>
      </c>
      <c r="I22" s="2"/>
      <c r="J22" s="34">
        <f>Таблица2[[#This Row],[Закупка
без НДС]]</f>
        <v>829.83050847457628</v>
      </c>
      <c r="K22" s="34">
        <f t="shared" si="2"/>
        <v>912.81355932203383</v>
      </c>
    </row>
    <row r="23" spans="1:11" x14ac:dyDescent="0.25">
      <c r="A23" s="20">
        <v>22</v>
      </c>
      <c r="B23" s="1" t="s">
        <v>21</v>
      </c>
      <c r="C23" s="21">
        <f t="shared" si="0"/>
        <v>988.30508474576254</v>
      </c>
      <c r="D23" s="22">
        <v>34.299999999999997</v>
      </c>
      <c r="E23" s="24">
        <f>Таблица2[[#This Row],[цены в долларах]]*$I$1</f>
        <v>1166.1999999999998</v>
      </c>
      <c r="F23" s="19">
        <f>Таблица2[[#This Row],[продажа + 50%
с НДС]]/118*100</f>
        <v>1482.4576271186438</v>
      </c>
      <c r="G23" s="23">
        <f t="shared" si="1"/>
        <v>1749.2999999999997</v>
      </c>
      <c r="H23" s="2" t="s">
        <v>755</v>
      </c>
      <c r="I23" s="2"/>
      <c r="J23" s="34">
        <f>Таблица2[[#This Row],[Закупка
без НДС]]</f>
        <v>988.30508474576254</v>
      </c>
      <c r="K23" s="34">
        <f t="shared" si="2"/>
        <v>1087.1355932203387</v>
      </c>
    </row>
    <row r="24" spans="1:11" x14ac:dyDescent="0.25">
      <c r="A24" s="17">
        <v>23</v>
      </c>
      <c r="B24" s="1" t="s">
        <v>22</v>
      </c>
      <c r="C24" s="21">
        <f t="shared" si="0"/>
        <v>279.49152542372877</v>
      </c>
      <c r="D24" s="22">
        <v>9.6999999999999993</v>
      </c>
      <c r="E24" s="24">
        <f>Таблица2[[#This Row],[цены в долларах]]*$I$1</f>
        <v>329.79999999999995</v>
      </c>
      <c r="F24" s="19">
        <f>Таблица2[[#This Row],[продажа + 50%
с НДС]]/118*100</f>
        <v>419.23728813559319</v>
      </c>
      <c r="G24" s="23">
        <f t="shared" si="1"/>
        <v>494.69999999999993</v>
      </c>
      <c r="H24" s="2" t="s">
        <v>756</v>
      </c>
      <c r="I24" s="2"/>
      <c r="J24" s="34">
        <f>Таблица2[[#This Row],[Закупка
без НДС]]</f>
        <v>279.49152542372877</v>
      </c>
      <c r="K24" s="34">
        <f t="shared" si="2"/>
        <v>307.44067796610165</v>
      </c>
    </row>
    <row r="25" spans="1:11" x14ac:dyDescent="0.25">
      <c r="A25" s="20">
        <v>24</v>
      </c>
      <c r="B25" s="1" t="s">
        <v>23</v>
      </c>
      <c r="C25" s="21">
        <f t="shared" si="0"/>
        <v>826.94915254237287</v>
      </c>
      <c r="D25" s="22">
        <v>28.7</v>
      </c>
      <c r="E25" s="24">
        <f>Таблица2[[#This Row],[цены в долларах]]*$I$1</f>
        <v>975.8</v>
      </c>
      <c r="F25" s="19">
        <f>Таблица2[[#This Row],[продажа + 50%
с НДС]]/118*100</f>
        <v>1240.4237288135594</v>
      </c>
      <c r="G25" s="23">
        <f t="shared" si="1"/>
        <v>1463.7</v>
      </c>
      <c r="H25" s="2" t="s">
        <v>750</v>
      </c>
      <c r="I25" s="2"/>
      <c r="J25" s="34">
        <f>Таблица2[[#This Row],[Закупка
без НДС]]</f>
        <v>826.94915254237287</v>
      </c>
      <c r="K25" s="34">
        <f t="shared" si="2"/>
        <v>909.64406779661022</v>
      </c>
    </row>
    <row r="26" spans="1:11" x14ac:dyDescent="0.25">
      <c r="A26" s="20">
        <v>25</v>
      </c>
      <c r="B26" s="1" t="s">
        <v>24</v>
      </c>
      <c r="C26" s="21">
        <f t="shared" si="0"/>
        <v>305.93220338983053</v>
      </c>
      <c r="D26" s="22"/>
      <c r="E26" s="18">
        <v>361</v>
      </c>
      <c r="F26" s="19">
        <f>Таблица2[[#This Row],[продажа + 50%
с НДС]]/118*100</f>
        <v>458.89830508474574</v>
      </c>
      <c r="G26" s="23">
        <f t="shared" si="1"/>
        <v>541.5</v>
      </c>
      <c r="H26" s="2"/>
      <c r="I26" s="2">
        <v>361</v>
      </c>
      <c r="J26" s="34">
        <f>Таблица2[[#This Row],[Закупка
без НДС]]</f>
        <v>305.93220338983053</v>
      </c>
      <c r="K26" s="34">
        <f t="shared" si="2"/>
        <v>336.52542372881362</v>
      </c>
    </row>
    <row r="27" spans="1:11" x14ac:dyDescent="0.25">
      <c r="A27" s="17">
        <v>26</v>
      </c>
      <c r="B27" s="1" t="s">
        <v>25</v>
      </c>
      <c r="C27" s="21">
        <f t="shared" si="0"/>
        <v>325.59322033898309</v>
      </c>
      <c r="D27" s="22">
        <v>11.3</v>
      </c>
      <c r="E27" s="24">
        <f>Таблица2[[#This Row],[цены в долларах]]*$I$1</f>
        <v>384.20000000000005</v>
      </c>
      <c r="F27" s="19">
        <f>Таблица2[[#This Row],[продажа + 50%
с НДС]]/118*100</f>
        <v>488.38983050847463</v>
      </c>
      <c r="G27" s="23">
        <f t="shared" si="1"/>
        <v>576.30000000000007</v>
      </c>
      <c r="H27" s="2" t="s">
        <v>757</v>
      </c>
      <c r="I27" s="2"/>
      <c r="J27" s="34">
        <f>Таблица2[[#This Row],[Закупка
без НДС]]</f>
        <v>325.59322033898309</v>
      </c>
      <c r="K27" s="34">
        <f t="shared" si="2"/>
        <v>358.15254237288138</v>
      </c>
    </row>
    <row r="28" spans="1:11" x14ac:dyDescent="0.25">
      <c r="A28" s="20">
        <v>27</v>
      </c>
      <c r="B28" s="1" t="s">
        <v>26</v>
      </c>
      <c r="C28" s="21">
        <f t="shared" si="0"/>
        <v>458.13559322033899</v>
      </c>
      <c r="D28" s="22">
        <v>15.9</v>
      </c>
      <c r="E28" s="24">
        <f>Таблица2[[#This Row],[цены в долларах]]*$I$1</f>
        <v>540.6</v>
      </c>
      <c r="F28" s="19">
        <f>Таблица2[[#This Row],[продажа + 50%
с НДС]]/118*100</f>
        <v>687.20338983050851</v>
      </c>
      <c r="G28" s="23">
        <f t="shared" si="1"/>
        <v>810.9</v>
      </c>
      <c r="H28" s="2" t="s">
        <v>758</v>
      </c>
      <c r="I28" s="2"/>
      <c r="J28" s="34">
        <f>Таблица2[[#This Row],[Закупка
без НДС]]</f>
        <v>458.13559322033899</v>
      </c>
      <c r="K28" s="34">
        <f t="shared" si="2"/>
        <v>503.94915254237293</v>
      </c>
    </row>
    <row r="29" spans="1:11" x14ac:dyDescent="0.25">
      <c r="A29" s="20">
        <v>28</v>
      </c>
      <c r="B29" s="1" t="s">
        <v>27</v>
      </c>
      <c r="C29" s="21">
        <f t="shared" si="0"/>
        <v>540.67796610169489</v>
      </c>
      <c r="D29" s="22"/>
      <c r="E29" s="18">
        <v>638</v>
      </c>
      <c r="F29" s="19">
        <f>Таблица2[[#This Row],[продажа + 50%
с НДС]]/118*100</f>
        <v>811.01694915254234</v>
      </c>
      <c r="G29" s="23">
        <f t="shared" si="1"/>
        <v>957</v>
      </c>
      <c r="H29" s="2"/>
      <c r="I29" s="2">
        <v>638</v>
      </c>
      <c r="J29" s="34">
        <f>Таблица2[[#This Row],[Закупка
без НДС]]</f>
        <v>540.67796610169489</v>
      </c>
      <c r="K29" s="34">
        <f t="shared" si="2"/>
        <v>594.74576271186436</v>
      </c>
    </row>
    <row r="30" spans="1:11" x14ac:dyDescent="0.25">
      <c r="A30" s="17">
        <v>29</v>
      </c>
      <c r="B30" s="1" t="s">
        <v>28</v>
      </c>
      <c r="C30" s="21">
        <f t="shared" si="0"/>
        <v>325.59322033898309</v>
      </c>
      <c r="D30" s="22">
        <v>11.3</v>
      </c>
      <c r="E30" s="24">
        <f>Таблица2[[#This Row],[цены в долларах]]*$I$1</f>
        <v>384.20000000000005</v>
      </c>
      <c r="F30" s="19">
        <f>Таблица2[[#This Row],[продажа + 50%
с НДС]]/118*100</f>
        <v>488.38983050847463</v>
      </c>
      <c r="G30" s="23">
        <f t="shared" si="1"/>
        <v>576.30000000000007</v>
      </c>
      <c r="H30" s="2" t="s">
        <v>757</v>
      </c>
      <c r="I30" s="2"/>
      <c r="J30" s="34">
        <f>Таблица2[[#This Row],[Закупка
без НДС]]</f>
        <v>325.59322033898309</v>
      </c>
      <c r="K30" s="34">
        <f t="shared" si="2"/>
        <v>358.15254237288138</v>
      </c>
    </row>
    <row r="31" spans="1:11" x14ac:dyDescent="0.25">
      <c r="A31" s="20">
        <v>30</v>
      </c>
      <c r="B31" s="1" t="s">
        <v>29</v>
      </c>
      <c r="C31" s="21">
        <f t="shared" si="0"/>
        <v>305.93220338983053</v>
      </c>
      <c r="D31" s="22"/>
      <c r="E31" s="18">
        <v>361</v>
      </c>
      <c r="F31" s="19">
        <f>Таблица2[[#This Row],[продажа + 50%
с НДС]]/118*100</f>
        <v>458.89830508474574</v>
      </c>
      <c r="G31" s="23">
        <f t="shared" si="1"/>
        <v>541.5</v>
      </c>
      <c r="H31" s="2"/>
      <c r="I31" s="2">
        <v>361</v>
      </c>
      <c r="J31" s="34">
        <f>Таблица2[[#This Row],[Закупка
без НДС]]</f>
        <v>305.93220338983053</v>
      </c>
      <c r="K31" s="34">
        <f t="shared" si="2"/>
        <v>336.52542372881362</v>
      </c>
    </row>
    <row r="32" spans="1:11" x14ac:dyDescent="0.25">
      <c r="A32" s="20">
        <v>31</v>
      </c>
      <c r="B32" s="1" t="s">
        <v>30</v>
      </c>
      <c r="C32" s="21">
        <f t="shared" si="0"/>
        <v>1710.1694915254238</v>
      </c>
      <c r="D32" s="22"/>
      <c r="E32" s="18">
        <v>2018</v>
      </c>
      <c r="F32" s="19">
        <f>Таблица2[[#This Row],[продажа + 50%
с НДС]]/118*100</f>
        <v>2565.2542372881358</v>
      </c>
      <c r="G32" s="23">
        <f t="shared" si="1"/>
        <v>3027</v>
      </c>
      <c r="H32" s="2"/>
      <c r="I32" s="2">
        <v>2018</v>
      </c>
      <c r="J32" s="34">
        <f>Таблица2[[#This Row],[Закупка
без НДС]]</f>
        <v>1710.1694915254238</v>
      </c>
      <c r="K32" s="34">
        <f t="shared" si="2"/>
        <v>1881.1864406779662</v>
      </c>
    </row>
    <row r="33" spans="1:11" x14ac:dyDescent="0.25">
      <c r="A33" s="17">
        <v>32</v>
      </c>
      <c r="B33" s="1" t="s">
        <v>31</v>
      </c>
      <c r="C33" s="21">
        <f t="shared" si="0"/>
        <v>7833.2542372881353</v>
      </c>
      <c r="D33" s="22"/>
      <c r="E33" s="18">
        <v>9243.24</v>
      </c>
      <c r="F33" s="19">
        <f>Таблица2[[#This Row],[продажа + 50%
с НДС]]/118*100</f>
        <v>11749.881355932204</v>
      </c>
      <c r="G33" s="23">
        <f t="shared" si="1"/>
        <v>13864.86</v>
      </c>
      <c r="H33" s="2"/>
      <c r="I33" s="2">
        <v>9243.24</v>
      </c>
      <c r="J33" s="34">
        <f>Таблица2[[#This Row],[Закупка
без НДС]]</f>
        <v>7833.2542372881353</v>
      </c>
      <c r="K33" s="34">
        <f t="shared" si="2"/>
        <v>8616.5796610169491</v>
      </c>
    </row>
    <row r="34" spans="1:11" x14ac:dyDescent="0.25">
      <c r="A34" s="20">
        <v>33</v>
      </c>
      <c r="B34" s="1" t="s">
        <v>32</v>
      </c>
      <c r="C34" s="21">
        <f t="shared" si="0"/>
        <v>472.88135593220341</v>
      </c>
      <c r="D34" s="22"/>
      <c r="E34" s="18">
        <v>558</v>
      </c>
      <c r="F34" s="19">
        <f>Таблица2[[#This Row],[продажа + 50%
с НДС]]/118*100</f>
        <v>709.32203389830511</v>
      </c>
      <c r="G34" s="23">
        <f t="shared" si="1"/>
        <v>837</v>
      </c>
      <c r="H34" s="2"/>
      <c r="I34" s="2">
        <v>558</v>
      </c>
      <c r="J34" s="34">
        <f>Таблица2[[#This Row],[Закупка
без НДС]]</f>
        <v>472.88135593220341</v>
      </c>
      <c r="K34" s="34">
        <f t="shared" si="2"/>
        <v>520.16949152542372</v>
      </c>
    </row>
    <row r="35" spans="1:11" x14ac:dyDescent="0.25">
      <c r="A35" s="20">
        <v>34</v>
      </c>
      <c r="B35" s="1" t="s">
        <v>33</v>
      </c>
      <c r="C35" s="21">
        <f t="shared" si="0"/>
        <v>693.22033898305085</v>
      </c>
      <c r="D35" s="22"/>
      <c r="E35" s="18">
        <v>818</v>
      </c>
      <c r="F35" s="19">
        <f>Таблица2[[#This Row],[продажа + 50%
с НДС]]/118*100</f>
        <v>1039.8305084745764</v>
      </c>
      <c r="G35" s="23">
        <f t="shared" si="1"/>
        <v>1227</v>
      </c>
      <c r="H35" s="2"/>
      <c r="I35" s="2">
        <v>818</v>
      </c>
      <c r="J35" s="34">
        <f>Таблица2[[#This Row],[Закупка
без НДС]]</f>
        <v>693.22033898305085</v>
      </c>
      <c r="K35" s="34">
        <f t="shared" si="2"/>
        <v>762.54237288135596</v>
      </c>
    </row>
    <row r="36" spans="1:11" x14ac:dyDescent="0.25">
      <c r="A36" s="17">
        <v>35</v>
      </c>
      <c r="B36" s="1" t="s">
        <v>34</v>
      </c>
      <c r="C36" s="21">
        <f t="shared" si="0"/>
        <v>703.38983050847457</v>
      </c>
      <c r="D36" s="22"/>
      <c r="E36" s="18">
        <v>830</v>
      </c>
      <c r="F36" s="19">
        <f>Таблица2[[#This Row],[продажа + 50%
с НДС]]/118*100</f>
        <v>1055.0847457627119</v>
      </c>
      <c r="G36" s="23">
        <f t="shared" si="1"/>
        <v>1245</v>
      </c>
      <c r="H36" s="2"/>
      <c r="I36" s="2">
        <v>830</v>
      </c>
      <c r="J36" s="34">
        <f>Таблица2[[#This Row],[Закупка
без НДС]]</f>
        <v>703.38983050847457</v>
      </c>
      <c r="K36" s="34">
        <f t="shared" si="2"/>
        <v>773.72881355932202</v>
      </c>
    </row>
    <row r="37" spans="1:11" x14ac:dyDescent="0.25">
      <c r="A37" s="20">
        <v>36</v>
      </c>
      <c r="B37" s="1" t="s">
        <v>35</v>
      </c>
      <c r="C37" s="21">
        <f t="shared" si="0"/>
        <v>749.15254237288138</v>
      </c>
      <c r="D37" s="22">
        <v>26</v>
      </c>
      <c r="E37" s="24">
        <f>Таблица2[[#This Row],[цены в долларах]]*$I$1</f>
        <v>884</v>
      </c>
      <c r="F37" s="19">
        <f>Таблица2[[#This Row],[продажа + 50%
с НДС]]/118*100</f>
        <v>1123.7288135593219</v>
      </c>
      <c r="G37" s="23">
        <f t="shared" si="1"/>
        <v>1326</v>
      </c>
      <c r="H37" s="2" t="s">
        <v>759</v>
      </c>
      <c r="I37" s="2"/>
      <c r="J37" s="34">
        <f>Таблица2[[#This Row],[Закупка
без НДС]]</f>
        <v>749.15254237288138</v>
      </c>
      <c r="K37" s="34">
        <f t="shared" si="2"/>
        <v>824.06779661016947</v>
      </c>
    </row>
    <row r="38" spans="1:11" x14ac:dyDescent="0.25">
      <c r="A38" s="20">
        <v>37</v>
      </c>
      <c r="B38" s="1" t="s">
        <v>36</v>
      </c>
      <c r="C38" s="21">
        <f t="shared" si="0"/>
        <v>757.79661016949149</v>
      </c>
      <c r="D38" s="22">
        <v>26.3</v>
      </c>
      <c r="E38" s="24">
        <f>Таблица2[[#This Row],[цены в долларах]]*$I$1</f>
        <v>894.2</v>
      </c>
      <c r="F38" s="19">
        <f>Таблица2[[#This Row],[продажа + 50%
с НДС]]/118*100</f>
        <v>1136.6949152542372</v>
      </c>
      <c r="G38" s="23">
        <f t="shared" si="1"/>
        <v>1341.3</v>
      </c>
      <c r="H38" s="2" t="s">
        <v>747</v>
      </c>
      <c r="I38" s="2"/>
      <c r="J38" s="34">
        <f>Таблица2[[#This Row],[Закупка
без НДС]]</f>
        <v>757.79661016949149</v>
      </c>
      <c r="K38" s="34">
        <f t="shared" si="2"/>
        <v>833.57627118644052</v>
      </c>
    </row>
    <row r="39" spans="1:11" x14ac:dyDescent="0.25">
      <c r="A39" s="17">
        <v>38</v>
      </c>
      <c r="B39" s="1" t="s">
        <v>37</v>
      </c>
      <c r="C39" s="21">
        <f t="shared" si="0"/>
        <v>1004.2372881355932</v>
      </c>
      <c r="D39" s="22"/>
      <c r="E39" s="18">
        <v>1185</v>
      </c>
      <c r="F39" s="19">
        <f>Таблица2[[#This Row],[продажа + 50%
с НДС]]/118*100</f>
        <v>1506.3559322033898</v>
      </c>
      <c r="G39" s="23">
        <f t="shared" si="1"/>
        <v>1777.5</v>
      </c>
      <c r="H39" s="2"/>
      <c r="I39" s="2">
        <v>1185</v>
      </c>
      <c r="J39" s="34">
        <f>Таблица2[[#This Row],[Закупка
без НДС]]</f>
        <v>1004.2372881355932</v>
      </c>
      <c r="K39" s="34">
        <f t="shared" si="2"/>
        <v>1104.6610169491526</v>
      </c>
    </row>
    <row r="40" spans="1:11" x14ac:dyDescent="0.25">
      <c r="A40" s="20">
        <v>39</v>
      </c>
      <c r="B40" s="1" t="s">
        <v>38</v>
      </c>
      <c r="C40" s="21">
        <f t="shared" si="0"/>
        <v>826.20338983050851</v>
      </c>
      <c r="D40" s="22"/>
      <c r="E40" s="18">
        <v>974.92</v>
      </c>
      <c r="F40" s="19">
        <f>Таблица2[[#This Row],[продажа + 50%
с НДС]]/118*100</f>
        <v>1239.3050847457628</v>
      </c>
      <c r="G40" s="23">
        <f t="shared" si="1"/>
        <v>1462.38</v>
      </c>
      <c r="H40" s="2"/>
      <c r="I40" s="2">
        <v>974.92</v>
      </c>
      <c r="J40" s="34">
        <f>Таблица2[[#This Row],[Закупка
без НДС]]</f>
        <v>826.20338983050851</v>
      </c>
      <c r="K40" s="34">
        <f t="shared" si="2"/>
        <v>908.82372881355946</v>
      </c>
    </row>
    <row r="41" spans="1:11" x14ac:dyDescent="0.25">
      <c r="A41" s="20">
        <v>40</v>
      </c>
      <c r="B41" s="11" t="s">
        <v>39</v>
      </c>
      <c r="C41" s="25">
        <f t="shared" si="0"/>
        <v>2584.7457627118642</v>
      </c>
      <c r="D41" s="22"/>
      <c r="E41" s="18">
        <v>3050</v>
      </c>
      <c r="F41" s="19">
        <f>Таблица2[[#This Row],[продажа + 50%
с НДС]]/118*100</f>
        <v>3877.1186440677966</v>
      </c>
      <c r="G41" s="23">
        <f t="shared" si="1"/>
        <v>4575</v>
      </c>
      <c r="H41" s="2"/>
      <c r="I41" s="2">
        <v>3050</v>
      </c>
      <c r="J41" s="34">
        <f>Таблица2[[#This Row],[Закупка
без НДС]]</f>
        <v>2584.7457627118642</v>
      </c>
      <c r="K41" s="34">
        <f t="shared" si="2"/>
        <v>2843.2203389830511</v>
      </c>
    </row>
    <row r="42" spans="1:11" x14ac:dyDescent="0.25">
      <c r="A42" s="17">
        <v>41</v>
      </c>
      <c r="B42" s="11" t="s">
        <v>40</v>
      </c>
      <c r="C42" s="25">
        <f t="shared" si="0"/>
        <v>701.69491525423734</v>
      </c>
      <c r="D42" s="22"/>
      <c r="E42" s="18">
        <v>828</v>
      </c>
      <c r="F42" s="19">
        <f>Таблица2[[#This Row],[продажа + 50%
с НДС]]/118*100</f>
        <v>1052.542372881356</v>
      </c>
      <c r="G42" s="23">
        <f t="shared" si="1"/>
        <v>1242</v>
      </c>
      <c r="H42" s="2"/>
      <c r="I42" s="2">
        <v>828</v>
      </c>
      <c r="J42" s="34">
        <f>Таблица2[[#This Row],[Закупка
без НДС]]</f>
        <v>701.69491525423734</v>
      </c>
      <c r="K42" s="34">
        <f t="shared" si="2"/>
        <v>771.86440677966107</v>
      </c>
    </row>
    <row r="43" spans="1:11" x14ac:dyDescent="0.25">
      <c r="A43" s="20">
        <v>42</v>
      </c>
      <c r="B43" s="1" t="s">
        <v>41</v>
      </c>
      <c r="C43" s="21">
        <f t="shared" si="0"/>
        <v>724.57627118644064</v>
      </c>
      <c r="D43" s="22"/>
      <c r="E43" s="18">
        <v>855</v>
      </c>
      <c r="F43" s="19">
        <f>Таблица2[[#This Row],[продажа + 50%
с НДС]]/118*100</f>
        <v>1086.8644067796611</v>
      </c>
      <c r="G43" s="23">
        <f t="shared" si="1"/>
        <v>1282.5</v>
      </c>
      <c r="H43" s="2"/>
      <c r="I43" s="2">
        <v>855</v>
      </c>
      <c r="J43" s="34">
        <f>Таблица2[[#This Row],[Закупка
без НДС]]</f>
        <v>724.57627118644064</v>
      </c>
      <c r="K43" s="34">
        <f t="shared" si="2"/>
        <v>797.03389830508468</v>
      </c>
    </row>
    <row r="44" spans="1:11" x14ac:dyDescent="0.25">
      <c r="A44" s="20">
        <v>43</v>
      </c>
      <c r="B44" s="1" t="s">
        <v>42</v>
      </c>
      <c r="C44" s="21">
        <f t="shared" si="0"/>
        <v>587.28813559322032</v>
      </c>
      <c r="D44" s="22"/>
      <c r="E44" s="18">
        <v>693</v>
      </c>
      <c r="F44" s="19">
        <f>Таблица2[[#This Row],[продажа + 50%
с НДС]]/118*100</f>
        <v>880.93220338983042</v>
      </c>
      <c r="G44" s="23">
        <f t="shared" si="1"/>
        <v>1039.5</v>
      </c>
      <c r="H44" s="2"/>
      <c r="I44" s="2">
        <v>693</v>
      </c>
      <c r="J44" s="34">
        <f>Таблица2[[#This Row],[Закупка
без НДС]]</f>
        <v>587.28813559322032</v>
      </c>
      <c r="K44" s="34">
        <f t="shared" si="2"/>
        <v>646.01694915254234</v>
      </c>
    </row>
    <row r="45" spans="1:11" x14ac:dyDescent="0.25">
      <c r="A45" s="17">
        <v>44</v>
      </c>
      <c r="B45" s="1" t="s">
        <v>43</v>
      </c>
      <c r="C45" s="21">
        <f t="shared" si="0"/>
        <v>187.11864406779662</v>
      </c>
      <c r="D45" s="22"/>
      <c r="E45" s="18">
        <v>220.8</v>
      </c>
      <c r="F45" s="19">
        <f>Таблица2[[#This Row],[продажа + 50%
с НДС]]/118*100</f>
        <v>280.67796610169489</v>
      </c>
      <c r="G45" s="23">
        <f t="shared" si="1"/>
        <v>331.2</v>
      </c>
      <c r="H45" s="2"/>
      <c r="I45" s="2">
        <v>220.8</v>
      </c>
      <c r="J45" s="34">
        <f>Таблица2[[#This Row],[Закупка
без НДС]]</f>
        <v>187.11864406779662</v>
      </c>
      <c r="K45" s="34">
        <f t="shared" si="2"/>
        <v>205.83050847457628</v>
      </c>
    </row>
    <row r="46" spans="1:11" x14ac:dyDescent="0.25">
      <c r="A46" s="20">
        <v>45</v>
      </c>
      <c r="B46" s="1" t="s">
        <v>44</v>
      </c>
      <c r="C46" s="21">
        <f t="shared" si="0"/>
        <v>187.11864406779662</v>
      </c>
      <c r="D46" s="22"/>
      <c r="E46" s="18">
        <v>220.8</v>
      </c>
      <c r="F46" s="19">
        <f>Таблица2[[#This Row],[продажа + 50%
с НДС]]/118*100</f>
        <v>280.67796610169489</v>
      </c>
      <c r="G46" s="23">
        <f t="shared" si="1"/>
        <v>331.2</v>
      </c>
      <c r="H46" s="2"/>
      <c r="I46" s="2">
        <v>220.8</v>
      </c>
      <c r="J46" s="34">
        <f>Таблица2[[#This Row],[Закупка
без НДС]]</f>
        <v>187.11864406779662</v>
      </c>
      <c r="K46" s="34">
        <f t="shared" si="2"/>
        <v>205.83050847457628</v>
      </c>
    </row>
    <row r="47" spans="1:11" x14ac:dyDescent="0.25">
      <c r="A47" s="20">
        <v>46</v>
      </c>
      <c r="B47" s="1" t="s">
        <v>45</v>
      </c>
      <c r="C47" s="21">
        <f t="shared" si="0"/>
        <v>210.5084745762712</v>
      </c>
      <c r="D47" s="22"/>
      <c r="E47" s="18">
        <v>248.4</v>
      </c>
      <c r="F47" s="19">
        <f>Таблица2[[#This Row],[продажа + 50%
с НДС]]/118*100</f>
        <v>315.76271186440681</v>
      </c>
      <c r="G47" s="23">
        <f t="shared" si="1"/>
        <v>372.6</v>
      </c>
      <c r="H47" s="2"/>
      <c r="I47" s="2">
        <v>248.4</v>
      </c>
      <c r="J47" s="34">
        <f>Таблица2[[#This Row],[Закупка
без НДС]]</f>
        <v>210.5084745762712</v>
      </c>
      <c r="K47" s="34">
        <f t="shared" si="2"/>
        <v>231.55932203389833</v>
      </c>
    </row>
    <row r="48" spans="1:11" x14ac:dyDescent="0.25">
      <c r="A48" s="17">
        <v>47</v>
      </c>
      <c r="B48" s="1" t="s">
        <v>46</v>
      </c>
      <c r="C48" s="21">
        <f t="shared" si="0"/>
        <v>589.83050847457628</v>
      </c>
      <c r="D48" s="22"/>
      <c r="E48" s="18">
        <v>696</v>
      </c>
      <c r="F48" s="19">
        <f>Таблица2[[#This Row],[продажа + 50%
с НДС]]/118*100</f>
        <v>884.74576271186436</v>
      </c>
      <c r="G48" s="23">
        <f t="shared" si="1"/>
        <v>1044</v>
      </c>
      <c r="H48" s="2"/>
      <c r="I48" s="2">
        <v>696</v>
      </c>
      <c r="J48" s="34">
        <f>Таблица2[[#This Row],[Закупка
без НДС]]</f>
        <v>589.83050847457628</v>
      </c>
      <c r="K48" s="34">
        <f t="shared" si="2"/>
        <v>648.81355932203394</v>
      </c>
    </row>
    <row r="49" spans="1:11" x14ac:dyDescent="0.25">
      <c r="A49" s="20">
        <v>48</v>
      </c>
      <c r="B49" s="1" t="s">
        <v>47</v>
      </c>
      <c r="C49" s="21">
        <f t="shared" si="0"/>
        <v>589.83050847457628</v>
      </c>
      <c r="D49" s="22"/>
      <c r="E49" s="18">
        <v>696</v>
      </c>
      <c r="F49" s="19">
        <f>Таблица2[[#This Row],[продажа + 50%
с НДС]]/118*100</f>
        <v>884.74576271186436</v>
      </c>
      <c r="G49" s="23">
        <f t="shared" si="1"/>
        <v>1044</v>
      </c>
      <c r="H49" s="2"/>
      <c r="I49" s="2">
        <v>696</v>
      </c>
      <c r="J49" s="34">
        <f>Таблица2[[#This Row],[Закупка
без НДС]]</f>
        <v>589.83050847457628</v>
      </c>
      <c r="K49" s="34">
        <f t="shared" si="2"/>
        <v>648.81355932203394</v>
      </c>
    </row>
    <row r="50" spans="1:11" x14ac:dyDescent="0.25">
      <c r="A50" s="20">
        <v>49</v>
      </c>
      <c r="B50" s="1" t="s">
        <v>48</v>
      </c>
      <c r="C50" s="21">
        <f t="shared" si="0"/>
        <v>616.94915254237287</v>
      </c>
      <c r="D50" s="22"/>
      <c r="E50" s="18">
        <v>728</v>
      </c>
      <c r="F50" s="19">
        <f>Таблица2[[#This Row],[продажа + 50%
с НДС]]/118*100</f>
        <v>925.42372881355936</v>
      </c>
      <c r="G50" s="23">
        <f t="shared" si="1"/>
        <v>1092</v>
      </c>
      <c r="H50" s="2"/>
      <c r="I50" s="2">
        <v>728</v>
      </c>
      <c r="J50" s="34">
        <f>Таблица2[[#This Row],[Закупка
без НДС]]</f>
        <v>616.94915254237287</v>
      </c>
      <c r="K50" s="34">
        <f t="shared" si="2"/>
        <v>678.64406779661022</v>
      </c>
    </row>
    <row r="51" spans="1:11" x14ac:dyDescent="0.25">
      <c r="A51" s="17">
        <v>50</v>
      </c>
      <c r="B51" s="1" t="s">
        <v>49</v>
      </c>
      <c r="C51" s="21">
        <f t="shared" si="0"/>
        <v>755.93220338983053</v>
      </c>
      <c r="D51" s="22"/>
      <c r="E51" s="18">
        <v>892</v>
      </c>
      <c r="F51" s="19">
        <f>Таблица2[[#This Row],[продажа + 50%
с НДС]]/118*100</f>
        <v>1133.8983050847457</v>
      </c>
      <c r="G51" s="23">
        <f t="shared" si="1"/>
        <v>1338</v>
      </c>
      <c r="H51" s="2"/>
      <c r="I51" s="2">
        <v>892</v>
      </c>
      <c r="J51" s="34">
        <f>Таблица2[[#This Row],[Закупка
без НДС]]</f>
        <v>755.93220338983053</v>
      </c>
      <c r="K51" s="34">
        <f t="shared" si="2"/>
        <v>831.52542372881362</v>
      </c>
    </row>
    <row r="52" spans="1:11" x14ac:dyDescent="0.25">
      <c r="A52" s="20">
        <v>51</v>
      </c>
      <c r="B52" s="12" t="s">
        <v>50</v>
      </c>
      <c r="C52" s="26">
        <f t="shared" si="0"/>
        <v>779.66101694915255</v>
      </c>
      <c r="D52" s="22"/>
      <c r="E52" s="18">
        <v>920</v>
      </c>
      <c r="F52" s="19">
        <f>Таблица2[[#This Row],[продажа + 50%
с НДС]]/118*100</f>
        <v>1169.4915254237289</v>
      </c>
      <c r="G52" s="23">
        <f t="shared" si="1"/>
        <v>1380</v>
      </c>
      <c r="H52" s="2"/>
      <c r="I52" s="2">
        <v>920</v>
      </c>
      <c r="J52" s="34">
        <f>Таблица2[[#This Row],[Закупка
без НДС]]</f>
        <v>779.66101694915255</v>
      </c>
      <c r="K52" s="34">
        <f t="shared" si="2"/>
        <v>857.62711864406776</v>
      </c>
    </row>
    <row r="53" spans="1:11" x14ac:dyDescent="0.25">
      <c r="A53" s="20">
        <v>52</v>
      </c>
      <c r="B53" s="12" t="s">
        <v>51</v>
      </c>
      <c r="C53" s="26">
        <f t="shared" si="0"/>
        <v>625.25423728813564</v>
      </c>
      <c r="D53" s="22">
        <v>21.7</v>
      </c>
      <c r="E53" s="24">
        <f>Таблица2[[#This Row],[цены в долларах]]*$I$1</f>
        <v>737.8</v>
      </c>
      <c r="F53" s="19">
        <f>Таблица2[[#This Row],[продажа + 50%
с НДС]]/118*100</f>
        <v>937.88135593220352</v>
      </c>
      <c r="G53" s="23">
        <f t="shared" si="1"/>
        <v>1106.7</v>
      </c>
      <c r="H53" s="2" t="s">
        <v>760</v>
      </c>
      <c r="I53" s="2"/>
      <c r="J53" s="34">
        <f>Таблица2[[#This Row],[Закупка
без НДС]]</f>
        <v>625.25423728813564</v>
      </c>
      <c r="K53" s="34">
        <f t="shared" si="2"/>
        <v>687.77966101694926</v>
      </c>
    </row>
    <row r="54" spans="1:11" x14ac:dyDescent="0.25">
      <c r="A54" s="17">
        <v>53</v>
      </c>
      <c r="B54" s="12" t="s">
        <v>52</v>
      </c>
      <c r="C54" s="26">
        <f t="shared" si="0"/>
        <v>694.67796610169489</v>
      </c>
      <c r="D54" s="22"/>
      <c r="E54" s="18">
        <v>819.72</v>
      </c>
      <c r="F54" s="19">
        <f>Таблица2[[#This Row],[продажа + 50%
с НДС]]/118*100</f>
        <v>1042.0169491525423</v>
      </c>
      <c r="G54" s="23">
        <f t="shared" si="1"/>
        <v>1229.58</v>
      </c>
      <c r="H54" s="2"/>
      <c r="I54" s="2">
        <v>819.72</v>
      </c>
      <c r="J54" s="34">
        <f>Таблица2[[#This Row],[Закупка
без НДС]]</f>
        <v>694.67796610169489</v>
      </c>
      <c r="K54" s="34">
        <f t="shared" si="2"/>
        <v>764.14576271186434</v>
      </c>
    </row>
    <row r="55" spans="1:11" x14ac:dyDescent="0.25">
      <c r="A55" s="20">
        <v>54</v>
      </c>
      <c r="B55" s="12" t="s">
        <v>53</v>
      </c>
      <c r="C55" s="26">
        <f t="shared" si="0"/>
        <v>279.49152542372877</v>
      </c>
      <c r="D55" s="22">
        <v>9.6999999999999993</v>
      </c>
      <c r="E55" s="24">
        <f>Таблица2[[#This Row],[цены в долларах]]*$I$1</f>
        <v>329.79999999999995</v>
      </c>
      <c r="F55" s="19">
        <f>Таблица2[[#This Row],[продажа + 50%
с НДС]]/118*100</f>
        <v>419.23728813559319</v>
      </c>
      <c r="G55" s="23">
        <f t="shared" si="1"/>
        <v>494.69999999999993</v>
      </c>
      <c r="H55" s="2" t="s">
        <v>756</v>
      </c>
      <c r="I55" s="2"/>
      <c r="J55" s="34">
        <f>Таблица2[[#This Row],[Закупка
без НДС]]</f>
        <v>279.49152542372877</v>
      </c>
      <c r="K55" s="34">
        <f t="shared" si="2"/>
        <v>307.44067796610165</v>
      </c>
    </row>
    <row r="56" spans="1:11" x14ac:dyDescent="0.25">
      <c r="A56" s="20">
        <v>55</v>
      </c>
      <c r="B56" s="1" t="s">
        <v>54</v>
      </c>
      <c r="C56" s="21">
        <f t="shared" si="0"/>
        <v>336.4406779661017</v>
      </c>
      <c r="D56" s="22"/>
      <c r="E56" s="18">
        <v>397</v>
      </c>
      <c r="F56" s="19">
        <f>Таблица2[[#This Row],[продажа + 50%
с НДС]]/118*100</f>
        <v>504.6610169491525</v>
      </c>
      <c r="G56" s="23">
        <f t="shared" si="1"/>
        <v>595.5</v>
      </c>
      <c r="H56" s="2"/>
      <c r="I56" s="2">
        <v>397</v>
      </c>
      <c r="J56" s="34">
        <f>Таблица2[[#This Row],[Закупка
без НДС]]</f>
        <v>336.4406779661017</v>
      </c>
      <c r="K56" s="34">
        <f t="shared" si="2"/>
        <v>370.08474576271192</v>
      </c>
    </row>
    <row r="57" spans="1:11" x14ac:dyDescent="0.25">
      <c r="A57" s="17">
        <v>56</v>
      </c>
      <c r="B57" s="1" t="s">
        <v>55</v>
      </c>
      <c r="C57" s="21">
        <f t="shared" si="0"/>
        <v>580.50847457627117</v>
      </c>
      <c r="D57" s="22"/>
      <c r="E57" s="18">
        <v>685</v>
      </c>
      <c r="F57" s="19">
        <f>Таблица2[[#This Row],[продажа + 50%
с НДС]]/118*100</f>
        <v>870.7627118644067</v>
      </c>
      <c r="G57" s="23">
        <f t="shared" si="1"/>
        <v>1027.5</v>
      </c>
      <c r="H57" s="2"/>
      <c r="I57" s="2">
        <v>685</v>
      </c>
      <c r="J57" s="34">
        <f>Таблица2[[#This Row],[Закупка
без НДС]]</f>
        <v>580.50847457627117</v>
      </c>
      <c r="K57" s="34">
        <f t="shared" si="2"/>
        <v>638.5593220338983</v>
      </c>
    </row>
    <row r="58" spans="1:11" x14ac:dyDescent="0.25">
      <c r="A58" s="20">
        <v>57</v>
      </c>
      <c r="B58" s="1" t="s">
        <v>56</v>
      </c>
      <c r="C58" s="21">
        <f t="shared" si="0"/>
        <v>783.89830508474574</v>
      </c>
      <c r="D58" s="22"/>
      <c r="E58" s="18">
        <v>925</v>
      </c>
      <c r="F58" s="19">
        <f>Таблица2[[#This Row],[продажа + 50%
с НДС]]/118*100</f>
        <v>1175.8474576271187</v>
      </c>
      <c r="G58" s="23">
        <f t="shared" si="1"/>
        <v>1387.5</v>
      </c>
      <c r="H58" s="2"/>
      <c r="I58" s="2">
        <v>925</v>
      </c>
      <c r="J58" s="34">
        <f>Таблица2[[#This Row],[Закупка
без НДС]]</f>
        <v>783.89830508474574</v>
      </c>
      <c r="K58" s="34">
        <f t="shared" si="2"/>
        <v>862.28813559322032</v>
      </c>
    </row>
    <row r="59" spans="1:11" x14ac:dyDescent="0.25">
      <c r="A59" s="20">
        <v>58</v>
      </c>
      <c r="B59" s="1" t="s">
        <v>57</v>
      </c>
      <c r="C59" s="21">
        <f t="shared" si="0"/>
        <v>427.96610169491527</v>
      </c>
      <c r="D59" s="22"/>
      <c r="E59" s="18">
        <v>505</v>
      </c>
      <c r="F59" s="19">
        <f>Таблица2[[#This Row],[продажа + 50%
с НДС]]/118*100</f>
        <v>641.94915254237287</v>
      </c>
      <c r="G59" s="23">
        <f t="shared" si="1"/>
        <v>757.5</v>
      </c>
      <c r="H59" s="2"/>
      <c r="I59" s="2">
        <v>505</v>
      </c>
      <c r="J59" s="34">
        <f>Таблица2[[#This Row],[Закупка
без НДС]]</f>
        <v>427.96610169491527</v>
      </c>
      <c r="K59" s="34">
        <f t="shared" si="2"/>
        <v>470.76271186440681</v>
      </c>
    </row>
    <row r="60" spans="1:11" x14ac:dyDescent="0.25">
      <c r="A60" s="17">
        <v>59</v>
      </c>
      <c r="B60" s="1" t="s">
        <v>58</v>
      </c>
      <c r="C60" s="21">
        <f t="shared" si="0"/>
        <v>469.66101694915261</v>
      </c>
      <c r="D60" s="22">
        <v>16.3</v>
      </c>
      <c r="E60" s="24">
        <f>Таблица2[[#This Row],[цены в долларах]]*$I$1</f>
        <v>554.20000000000005</v>
      </c>
      <c r="F60" s="19">
        <f>Таблица2[[#This Row],[продажа + 50%
с НДС]]/118*100</f>
        <v>704.49152542372872</v>
      </c>
      <c r="G60" s="23">
        <f t="shared" si="1"/>
        <v>831.3</v>
      </c>
      <c r="H60" s="2" t="s">
        <v>761</v>
      </c>
      <c r="I60" s="2"/>
      <c r="J60" s="34">
        <f>Таблица2[[#This Row],[Закупка
без НДС]]</f>
        <v>469.66101694915261</v>
      </c>
      <c r="K60" s="34">
        <f t="shared" si="2"/>
        <v>516.62711864406788</v>
      </c>
    </row>
    <row r="61" spans="1:11" x14ac:dyDescent="0.25">
      <c r="A61" s="20">
        <v>60</v>
      </c>
      <c r="B61" s="1" t="s">
        <v>59</v>
      </c>
      <c r="C61" s="21">
        <f t="shared" si="0"/>
        <v>542.37288135593224</v>
      </c>
      <c r="D61" s="22"/>
      <c r="E61" s="18">
        <v>640</v>
      </c>
      <c r="F61" s="19">
        <f>Таблица2[[#This Row],[продажа + 50%
с НДС]]/118*100</f>
        <v>813.5593220338983</v>
      </c>
      <c r="G61" s="23">
        <f t="shared" si="1"/>
        <v>960</v>
      </c>
      <c r="H61" s="2"/>
      <c r="I61" s="2">
        <v>640</v>
      </c>
      <c r="J61" s="34">
        <f>Таблица2[[#This Row],[Закупка
без НДС]]</f>
        <v>542.37288135593224</v>
      </c>
      <c r="K61" s="34">
        <f t="shared" si="2"/>
        <v>596.61016949152543</v>
      </c>
    </row>
    <row r="62" spans="1:11" x14ac:dyDescent="0.25">
      <c r="A62" s="20">
        <v>61</v>
      </c>
      <c r="B62" s="1" t="s">
        <v>60</v>
      </c>
      <c r="C62" s="21">
        <f t="shared" si="0"/>
        <v>648.30508474576266</v>
      </c>
      <c r="D62" s="22">
        <v>22.5</v>
      </c>
      <c r="E62" s="24">
        <f>Таблица2[[#This Row],[цены в долларах]]*$I$1</f>
        <v>765</v>
      </c>
      <c r="F62" s="19">
        <f>Таблица2[[#This Row],[продажа + 50%
с НДС]]/118*100</f>
        <v>972.45762711864415</v>
      </c>
      <c r="G62" s="23">
        <f t="shared" si="1"/>
        <v>1147.5</v>
      </c>
      <c r="H62" s="2" t="s">
        <v>762</v>
      </c>
      <c r="I62" s="2"/>
      <c r="J62" s="34">
        <f>Таблица2[[#This Row],[Закупка
без НДС]]</f>
        <v>648.30508474576266</v>
      </c>
      <c r="K62" s="34">
        <f t="shared" si="2"/>
        <v>713.13559322033893</v>
      </c>
    </row>
    <row r="63" spans="1:11" x14ac:dyDescent="0.25">
      <c r="A63" s="17">
        <v>62</v>
      </c>
      <c r="B63" s="1" t="s">
        <v>61</v>
      </c>
      <c r="C63" s="21">
        <f t="shared" si="0"/>
        <v>383.22033898305091</v>
      </c>
      <c r="D63" s="22">
        <v>13.3</v>
      </c>
      <c r="E63" s="24">
        <f>Таблица2[[#This Row],[цены в долларах]]*$I$1</f>
        <v>452.20000000000005</v>
      </c>
      <c r="F63" s="19">
        <f>Таблица2[[#This Row],[продажа + 50%
с НДС]]/118*100</f>
        <v>574.83050847457628</v>
      </c>
      <c r="G63" s="23">
        <f t="shared" si="1"/>
        <v>678.3</v>
      </c>
      <c r="H63" s="2" t="s">
        <v>763</v>
      </c>
      <c r="I63" s="2"/>
      <c r="J63" s="34">
        <f>Таблица2[[#This Row],[Закупка
без НДС]]</f>
        <v>383.22033898305091</v>
      </c>
      <c r="K63" s="34">
        <f t="shared" si="2"/>
        <v>421.54237288135596</v>
      </c>
    </row>
    <row r="64" spans="1:11" x14ac:dyDescent="0.25">
      <c r="A64" s="20">
        <v>63</v>
      </c>
      <c r="B64" s="1" t="s">
        <v>62</v>
      </c>
      <c r="C64" s="21">
        <f t="shared" si="0"/>
        <v>648.30508474576266</v>
      </c>
      <c r="D64" s="22">
        <v>22.5</v>
      </c>
      <c r="E64" s="24">
        <f>Таблица2[[#This Row],[цены в долларах]]*$I$1</f>
        <v>765</v>
      </c>
      <c r="F64" s="19">
        <f>Таблица2[[#This Row],[продажа + 50%
с НДС]]/118*100</f>
        <v>972.45762711864415</v>
      </c>
      <c r="G64" s="23">
        <f t="shared" si="1"/>
        <v>1147.5</v>
      </c>
      <c r="H64" s="2" t="s">
        <v>762</v>
      </c>
      <c r="I64" s="2"/>
      <c r="J64" s="34">
        <f>Таблица2[[#This Row],[Закупка
без НДС]]</f>
        <v>648.30508474576266</v>
      </c>
      <c r="K64" s="34">
        <f t="shared" si="2"/>
        <v>713.13559322033893</v>
      </c>
    </row>
    <row r="65" spans="1:11" x14ac:dyDescent="0.25">
      <c r="A65" s="20">
        <v>64</v>
      </c>
      <c r="B65" s="1" t="s">
        <v>63</v>
      </c>
      <c r="C65" s="21">
        <f t="shared" ref="C65:C128" si="3">E65*100/118</f>
        <v>527.28813559322043</v>
      </c>
      <c r="D65" s="22">
        <v>18.3</v>
      </c>
      <c r="E65" s="24">
        <f>Таблица2[[#This Row],[цены в долларах]]*$I$1</f>
        <v>622.20000000000005</v>
      </c>
      <c r="F65" s="19">
        <f>Таблица2[[#This Row],[продажа + 50%
с НДС]]/118*100</f>
        <v>790.93220338983053</v>
      </c>
      <c r="G65" s="23">
        <f t="shared" si="1"/>
        <v>933.3</v>
      </c>
      <c r="H65" s="2" t="s">
        <v>764</v>
      </c>
      <c r="I65" s="2"/>
      <c r="J65" s="34">
        <f>Таблица2[[#This Row],[Закупка
без НДС]]</f>
        <v>527.28813559322043</v>
      </c>
      <c r="K65" s="34">
        <f t="shared" si="2"/>
        <v>580.01694915254257</v>
      </c>
    </row>
    <row r="66" spans="1:11" x14ac:dyDescent="0.25">
      <c r="A66" s="17">
        <v>65</v>
      </c>
      <c r="B66" s="1" t="s">
        <v>64</v>
      </c>
      <c r="C66" s="21">
        <f t="shared" si="3"/>
        <v>483.05084745762713</v>
      </c>
      <c r="D66" s="22"/>
      <c r="E66" s="18">
        <v>570</v>
      </c>
      <c r="F66" s="19">
        <f>Таблица2[[#This Row],[продажа + 50%
с НДС]]/118*100</f>
        <v>724.57627118644064</v>
      </c>
      <c r="G66" s="23">
        <f t="shared" ref="G66:G129" si="4">E66*(100+$H$1)/100</f>
        <v>855</v>
      </c>
      <c r="H66" s="2"/>
      <c r="I66" s="2">
        <v>570</v>
      </c>
      <c r="J66" s="34">
        <f>Таблица2[[#This Row],[Закупка
без НДС]]</f>
        <v>483.05084745762713</v>
      </c>
      <c r="K66" s="34">
        <f t="shared" si="2"/>
        <v>531.35593220338978</v>
      </c>
    </row>
    <row r="67" spans="1:11" x14ac:dyDescent="0.25">
      <c r="A67" s="20">
        <v>66</v>
      </c>
      <c r="B67" s="1" t="s">
        <v>65</v>
      </c>
      <c r="C67" s="21">
        <f t="shared" si="3"/>
        <v>683.05084745762713</v>
      </c>
      <c r="D67" s="22"/>
      <c r="E67" s="18">
        <v>806</v>
      </c>
      <c r="F67" s="19">
        <f>Таблица2[[#This Row],[продажа + 50%
с НДС]]/118*100</f>
        <v>1024.5762711864406</v>
      </c>
      <c r="G67" s="23">
        <f t="shared" si="4"/>
        <v>1209</v>
      </c>
      <c r="H67" s="2"/>
      <c r="I67" s="2">
        <v>806</v>
      </c>
      <c r="J67" s="34">
        <f>Таблица2[[#This Row],[Закупка
без НДС]]</f>
        <v>683.05084745762713</v>
      </c>
      <c r="K67" s="34">
        <f t="shared" ref="K67:K130" si="5">J67*110/100</f>
        <v>751.35593220338978</v>
      </c>
    </row>
    <row r="68" spans="1:11" x14ac:dyDescent="0.25">
      <c r="A68" s="20">
        <v>67</v>
      </c>
      <c r="B68" s="1" t="s">
        <v>66</v>
      </c>
      <c r="C68" s="21">
        <f t="shared" si="3"/>
        <v>507.62711864406782</v>
      </c>
      <c r="D68" s="22"/>
      <c r="E68" s="18">
        <v>599</v>
      </c>
      <c r="F68" s="19">
        <f>Таблица2[[#This Row],[продажа + 50%
с НДС]]/118*100</f>
        <v>761.4406779661017</v>
      </c>
      <c r="G68" s="23">
        <f t="shared" si="4"/>
        <v>898.5</v>
      </c>
      <c r="H68" s="2"/>
      <c r="I68" s="2">
        <v>599</v>
      </c>
      <c r="J68" s="34">
        <f>Таблица2[[#This Row],[Закупка
без НДС]]</f>
        <v>507.62711864406782</v>
      </c>
      <c r="K68" s="34">
        <f t="shared" si="5"/>
        <v>558.38983050847457</v>
      </c>
    </row>
    <row r="69" spans="1:11" x14ac:dyDescent="0.25">
      <c r="A69" s="17">
        <v>68</v>
      </c>
      <c r="B69" s="1" t="s">
        <v>67</v>
      </c>
      <c r="C69" s="21">
        <f t="shared" si="3"/>
        <v>607.03389830508479</v>
      </c>
      <c r="D69" s="22"/>
      <c r="E69" s="18">
        <v>716.3</v>
      </c>
      <c r="F69" s="19">
        <f>Таблица2[[#This Row],[продажа + 50%
с НДС]]/118*100</f>
        <v>910.55084745762724</v>
      </c>
      <c r="G69" s="23">
        <f t="shared" si="4"/>
        <v>1074.45</v>
      </c>
      <c r="H69" s="2"/>
      <c r="I69" s="2">
        <v>716.3</v>
      </c>
      <c r="J69" s="34">
        <f>Таблица2[[#This Row],[Закупка
без НДС]]</f>
        <v>607.03389830508479</v>
      </c>
      <c r="K69" s="34">
        <f t="shared" si="5"/>
        <v>667.7372881355933</v>
      </c>
    </row>
    <row r="70" spans="1:11" x14ac:dyDescent="0.25">
      <c r="A70" s="20">
        <v>69</v>
      </c>
      <c r="B70" s="1" t="s">
        <v>765</v>
      </c>
      <c r="C70" s="21">
        <f t="shared" si="3"/>
        <v>422.03389830508473</v>
      </c>
      <c r="D70" s="22"/>
      <c r="E70" s="18">
        <v>498</v>
      </c>
      <c r="F70" s="19">
        <f>Таблица2[[#This Row],[продажа + 50%
с НДС]]/118*100</f>
        <v>633.05084745762713</v>
      </c>
      <c r="G70" s="23">
        <f t="shared" si="4"/>
        <v>747</v>
      </c>
      <c r="H70" s="2"/>
      <c r="I70" s="2">
        <v>498</v>
      </c>
      <c r="J70" s="34">
        <f>Таблица2[[#This Row],[Закупка
без НДС]]</f>
        <v>422.03389830508473</v>
      </c>
      <c r="K70" s="34">
        <f t="shared" si="5"/>
        <v>464.23728813559319</v>
      </c>
    </row>
    <row r="71" spans="1:11" x14ac:dyDescent="0.25">
      <c r="A71" s="20">
        <v>70</v>
      </c>
      <c r="B71" s="1" t="s">
        <v>68</v>
      </c>
      <c r="C71" s="21">
        <f t="shared" si="3"/>
        <v>676.27118644067798</v>
      </c>
      <c r="D71" s="22"/>
      <c r="E71" s="18">
        <v>798</v>
      </c>
      <c r="F71" s="19">
        <f>Таблица2[[#This Row],[продажа + 50%
с НДС]]/118*100</f>
        <v>1014.4067796610169</v>
      </c>
      <c r="G71" s="23">
        <f t="shared" si="4"/>
        <v>1197</v>
      </c>
      <c r="H71" s="2"/>
      <c r="I71" s="2">
        <v>798</v>
      </c>
      <c r="J71" s="34">
        <f>Таблица2[[#This Row],[Закупка
без НДС]]</f>
        <v>676.27118644067798</v>
      </c>
      <c r="K71" s="34">
        <f t="shared" si="5"/>
        <v>743.89830508474586</v>
      </c>
    </row>
    <row r="72" spans="1:11" x14ac:dyDescent="0.25">
      <c r="A72" s="17">
        <v>71</v>
      </c>
      <c r="B72" s="1" t="s">
        <v>69</v>
      </c>
      <c r="C72" s="21">
        <f t="shared" si="3"/>
        <v>1305.0847457627119</v>
      </c>
      <c r="D72" s="22"/>
      <c r="E72" s="18">
        <v>1540</v>
      </c>
      <c r="F72" s="19">
        <f>Таблица2[[#This Row],[продажа + 50%
с НДС]]/118*100</f>
        <v>1957.6271186440679</v>
      </c>
      <c r="G72" s="23">
        <f t="shared" si="4"/>
        <v>2310</v>
      </c>
      <c r="H72" s="2"/>
      <c r="I72" s="2">
        <v>1540</v>
      </c>
      <c r="J72" s="34">
        <f>Таблица2[[#This Row],[Закупка
без НДС]]</f>
        <v>1305.0847457627119</v>
      </c>
      <c r="K72" s="34">
        <f t="shared" si="5"/>
        <v>1435.5932203389832</v>
      </c>
    </row>
    <row r="73" spans="1:11" x14ac:dyDescent="0.25">
      <c r="A73" s="20">
        <v>72</v>
      </c>
      <c r="B73" s="1" t="s">
        <v>70</v>
      </c>
      <c r="C73" s="21">
        <f t="shared" si="3"/>
        <v>498.30508474576271</v>
      </c>
      <c r="D73" s="22"/>
      <c r="E73" s="18">
        <v>588</v>
      </c>
      <c r="F73" s="19">
        <f>Таблица2[[#This Row],[продажа + 50%
с НДС]]/118*100</f>
        <v>747.45762711864404</v>
      </c>
      <c r="G73" s="23">
        <f t="shared" si="4"/>
        <v>882</v>
      </c>
      <c r="H73" s="2"/>
      <c r="I73" s="2">
        <v>588</v>
      </c>
      <c r="J73" s="34">
        <f>Таблица2[[#This Row],[Закупка
без НДС]]</f>
        <v>498.30508474576271</v>
      </c>
      <c r="K73" s="34">
        <f t="shared" si="5"/>
        <v>548.13559322033905</v>
      </c>
    </row>
    <row r="74" spans="1:11" x14ac:dyDescent="0.25">
      <c r="A74" s="20">
        <v>73</v>
      </c>
      <c r="B74" s="1" t="s">
        <v>71</v>
      </c>
      <c r="C74" s="21">
        <f t="shared" si="3"/>
        <v>498.30508474576271</v>
      </c>
      <c r="D74" s="22"/>
      <c r="E74" s="18">
        <v>588</v>
      </c>
      <c r="F74" s="19">
        <f>Таблица2[[#This Row],[продажа + 50%
с НДС]]/118*100</f>
        <v>747.45762711864404</v>
      </c>
      <c r="G74" s="23">
        <f t="shared" si="4"/>
        <v>882</v>
      </c>
      <c r="H74" s="2"/>
      <c r="I74" s="2">
        <v>588</v>
      </c>
      <c r="J74" s="34">
        <f>Таблица2[[#This Row],[Закупка
без НДС]]</f>
        <v>498.30508474576271</v>
      </c>
      <c r="K74" s="34">
        <f t="shared" si="5"/>
        <v>548.13559322033905</v>
      </c>
    </row>
    <row r="75" spans="1:11" x14ac:dyDescent="0.25">
      <c r="A75" s="17">
        <v>74</v>
      </c>
      <c r="B75" s="1" t="s">
        <v>72</v>
      </c>
      <c r="C75" s="21">
        <f t="shared" si="3"/>
        <v>885.59322033898309</v>
      </c>
      <c r="D75" s="22"/>
      <c r="E75" s="18">
        <v>1045</v>
      </c>
      <c r="F75" s="19">
        <f>Таблица2[[#This Row],[продажа + 50%
с НДС]]/118*100</f>
        <v>1328.3898305084745</v>
      </c>
      <c r="G75" s="23">
        <f t="shared" si="4"/>
        <v>1567.5</v>
      </c>
      <c r="H75" s="2"/>
      <c r="I75" s="2">
        <v>1045</v>
      </c>
      <c r="J75" s="34">
        <f>Таблица2[[#This Row],[Закупка
без НДС]]</f>
        <v>885.59322033898309</v>
      </c>
      <c r="K75" s="34">
        <f t="shared" si="5"/>
        <v>974.15254237288138</v>
      </c>
    </row>
    <row r="76" spans="1:11" x14ac:dyDescent="0.25">
      <c r="A76" s="20">
        <v>75</v>
      </c>
      <c r="B76" s="1" t="s">
        <v>73</v>
      </c>
      <c r="C76" s="21">
        <f t="shared" si="3"/>
        <v>915.25423728813564</v>
      </c>
      <c r="D76" s="22"/>
      <c r="E76" s="18">
        <v>1080</v>
      </c>
      <c r="F76" s="19">
        <f>Таблица2[[#This Row],[продажа + 50%
с НДС]]/118*100</f>
        <v>1372.8813559322034</v>
      </c>
      <c r="G76" s="23">
        <f t="shared" si="4"/>
        <v>1620</v>
      </c>
      <c r="H76" s="2"/>
      <c r="I76" s="2">
        <v>1080</v>
      </c>
      <c r="J76" s="34">
        <f>Таблица2[[#This Row],[Закупка
без НДС]]</f>
        <v>915.25423728813564</v>
      </c>
      <c r="K76" s="34">
        <f t="shared" si="5"/>
        <v>1006.7796610169493</v>
      </c>
    </row>
    <row r="77" spans="1:11" x14ac:dyDescent="0.25">
      <c r="A77" s="20">
        <v>76</v>
      </c>
      <c r="B77" s="1" t="s">
        <v>74</v>
      </c>
      <c r="C77" s="21">
        <f t="shared" si="3"/>
        <v>1127.1186440677966</v>
      </c>
      <c r="D77" s="22"/>
      <c r="E77" s="18">
        <v>1330</v>
      </c>
      <c r="F77" s="19">
        <f>Таблица2[[#This Row],[продажа + 50%
с НДС]]/118*100</f>
        <v>1690.6779661016949</v>
      </c>
      <c r="G77" s="23">
        <f t="shared" si="4"/>
        <v>1995</v>
      </c>
      <c r="H77" s="2"/>
      <c r="I77" s="2">
        <v>1330</v>
      </c>
      <c r="J77" s="34">
        <f>Таблица2[[#This Row],[Закупка
без НДС]]</f>
        <v>1127.1186440677966</v>
      </c>
      <c r="K77" s="34">
        <f t="shared" si="5"/>
        <v>1239.8305084745762</v>
      </c>
    </row>
    <row r="78" spans="1:11" x14ac:dyDescent="0.25">
      <c r="A78" s="17">
        <v>77</v>
      </c>
      <c r="B78" s="1" t="s">
        <v>75</v>
      </c>
      <c r="C78" s="21">
        <f t="shared" si="3"/>
        <v>1601.6949152542372</v>
      </c>
      <c r="D78" s="22"/>
      <c r="E78" s="18">
        <v>1890</v>
      </c>
      <c r="F78" s="19">
        <f>Таблица2[[#This Row],[продажа + 50%
с НДС]]/118*100</f>
        <v>2402.5423728813562</v>
      </c>
      <c r="G78" s="23">
        <f t="shared" si="4"/>
        <v>2835</v>
      </c>
      <c r="H78" s="2"/>
      <c r="I78" s="2">
        <v>1890</v>
      </c>
      <c r="J78" s="34">
        <f>Таблица2[[#This Row],[Закупка
без НДС]]</f>
        <v>1601.6949152542372</v>
      </c>
      <c r="K78" s="34">
        <f t="shared" si="5"/>
        <v>1761.8644067796611</v>
      </c>
    </row>
    <row r="79" spans="1:11" x14ac:dyDescent="0.25">
      <c r="A79" s="20">
        <v>78</v>
      </c>
      <c r="B79" s="1" t="s">
        <v>76</v>
      </c>
      <c r="C79" s="21">
        <f t="shared" si="3"/>
        <v>1313.8983050847457</v>
      </c>
      <c r="D79" s="22">
        <v>45.6</v>
      </c>
      <c r="E79" s="24">
        <f>Таблица2[[#This Row],[цены в долларах]]*$I$1</f>
        <v>1550.4</v>
      </c>
      <c r="F79" s="19">
        <f>Таблица2[[#This Row],[продажа + 50%
с НДС]]/118*100</f>
        <v>1970.8474576271187</v>
      </c>
      <c r="G79" s="23">
        <f t="shared" si="4"/>
        <v>2325.6</v>
      </c>
      <c r="H79" s="2" t="s">
        <v>766</v>
      </c>
      <c r="I79" s="2"/>
      <c r="J79" s="34">
        <f>Таблица2[[#This Row],[Закупка
без НДС]]</f>
        <v>1313.8983050847457</v>
      </c>
      <c r="K79" s="34">
        <f t="shared" si="5"/>
        <v>1445.2881355932204</v>
      </c>
    </row>
    <row r="80" spans="1:11" x14ac:dyDescent="0.25">
      <c r="A80" s="20">
        <v>79</v>
      </c>
      <c r="B80" s="1" t="s">
        <v>77</v>
      </c>
      <c r="C80" s="21">
        <f t="shared" si="3"/>
        <v>522.88135593220341</v>
      </c>
      <c r="D80" s="22"/>
      <c r="E80" s="18">
        <v>617</v>
      </c>
      <c r="F80" s="19">
        <f>Таблица2[[#This Row],[продажа + 50%
с НДС]]/118*100</f>
        <v>784.32203389830511</v>
      </c>
      <c r="G80" s="23">
        <f t="shared" si="4"/>
        <v>925.5</v>
      </c>
      <c r="H80" s="2"/>
      <c r="I80" s="2">
        <v>617</v>
      </c>
      <c r="J80" s="34">
        <f>Таблица2[[#This Row],[Закупка
без НДС]]</f>
        <v>522.88135593220341</v>
      </c>
      <c r="K80" s="34">
        <f t="shared" si="5"/>
        <v>575.16949152542372</v>
      </c>
    </row>
    <row r="81" spans="1:11" x14ac:dyDescent="0.25">
      <c r="A81" s="17">
        <v>80</v>
      </c>
      <c r="B81" s="1" t="s">
        <v>78</v>
      </c>
      <c r="C81" s="21">
        <f t="shared" si="3"/>
        <v>334.47457627118644</v>
      </c>
      <c r="D81" s="22"/>
      <c r="E81" s="18">
        <v>394.68</v>
      </c>
      <c r="F81" s="19">
        <f>Таблица2[[#This Row],[продажа + 50%
с НДС]]/118*100</f>
        <v>501.71186440677963</v>
      </c>
      <c r="G81" s="23">
        <f t="shared" si="4"/>
        <v>592.02</v>
      </c>
      <c r="H81" s="2"/>
      <c r="I81" s="2">
        <v>394.68</v>
      </c>
      <c r="J81" s="34">
        <f>Таблица2[[#This Row],[Закупка
без НДС]]</f>
        <v>334.47457627118644</v>
      </c>
      <c r="K81" s="34">
        <f t="shared" si="5"/>
        <v>367.92203389830507</v>
      </c>
    </row>
    <row r="82" spans="1:11" x14ac:dyDescent="0.25">
      <c r="A82" s="20">
        <v>81</v>
      </c>
      <c r="B82" s="1" t="s">
        <v>79</v>
      </c>
      <c r="C82" s="21">
        <f t="shared" si="3"/>
        <v>521.52542372881362</v>
      </c>
      <c r="D82" s="22">
        <v>18.100000000000001</v>
      </c>
      <c r="E82" s="24">
        <f>Таблица2[[#This Row],[цены в долларах]]*$I$1</f>
        <v>615.40000000000009</v>
      </c>
      <c r="F82" s="19">
        <f>Таблица2[[#This Row],[продажа + 50%
с НДС]]/118*100</f>
        <v>782.28813559322043</v>
      </c>
      <c r="G82" s="23">
        <f t="shared" si="4"/>
        <v>923.10000000000014</v>
      </c>
      <c r="H82" s="2" t="s">
        <v>767</v>
      </c>
      <c r="I82" s="2"/>
      <c r="J82" s="34">
        <f>Таблица2[[#This Row],[Закупка
без НДС]]</f>
        <v>521.52542372881362</v>
      </c>
      <c r="K82" s="34">
        <f t="shared" si="5"/>
        <v>573.67796610169501</v>
      </c>
    </row>
    <row r="83" spans="1:11" x14ac:dyDescent="0.25">
      <c r="A83" s="20">
        <v>82</v>
      </c>
      <c r="B83" s="1" t="s">
        <v>80</v>
      </c>
      <c r="C83" s="21">
        <f t="shared" si="3"/>
        <v>3493.2203389830506</v>
      </c>
      <c r="D83" s="22"/>
      <c r="E83" s="18">
        <v>4122</v>
      </c>
      <c r="F83" s="19">
        <f>Таблица2[[#This Row],[продажа + 50%
с НДС]]/118*100</f>
        <v>5239.8305084745762</v>
      </c>
      <c r="G83" s="23">
        <f t="shared" si="4"/>
        <v>6183</v>
      </c>
      <c r="H83" s="2"/>
      <c r="I83" s="2">
        <v>4122</v>
      </c>
      <c r="J83" s="34">
        <f>Таблица2[[#This Row],[Закупка
без НДС]]</f>
        <v>3493.2203389830506</v>
      </c>
      <c r="K83" s="34">
        <f t="shared" si="5"/>
        <v>3842.5423728813557</v>
      </c>
    </row>
    <row r="84" spans="1:11" x14ac:dyDescent="0.25">
      <c r="A84" s="17">
        <v>83</v>
      </c>
      <c r="B84" s="1" t="s">
        <v>81</v>
      </c>
      <c r="C84" s="21">
        <f t="shared" si="3"/>
        <v>915.25423728813564</v>
      </c>
      <c r="D84" s="22"/>
      <c r="E84" s="18">
        <v>1080</v>
      </c>
      <c r="F84" s="19">
        <f>Таблица2[[#This Row],[продажа + 50%
с НДС]]/118*100</f>
        <v>1372.8813559322034</v>
      </c>
      <c r="G84" s="23">
        <f t="shared" si="4"/>
        <v>1620</v>
      </c>
      <c r="H84" s="2"/>
      <c r="I84" s="2">
        <v>1080</v>
      </c>
      <c r="J84" s="34">
        <f>Таблица2[[#This Row],[Закупка
без НДС]]</f>
        <v>915.25423728813564</v>
      </c>
      <c r="K84" s="34">
        <f t="shared" si="5"/>
        <v>1006.7796610169493</v>
      </c>
    </row>
    <row r="85" spans="1:11" x14ac:dyDescent="0.25">
      <c r="A85" s="20">
        <v>84</v>
      </c>
      <c r="B85" s="1" t="s">
        <v>82</v>
      </c>
      <c r="C85" s="21">
        <f t="shared" si="3"/>
        <v>1072.0338983050847</v>
      </c>
      <c r="D85" s="22"/>
      <c r="E85" s="18">
        <v>1265</v>
      </c>
      <c r="F85" s="19">
        <f>Таблица2[[#This Row],[продажа + 50%
с НДС]]/118*100</f>
        <v>1608.050847457627</v>
      </c>
      <c r="G85" s="23">
        <f t="shared" si="4"/>
        <v>1897.5</v>
      </c>
      <c r="H85" s="2"/>
      <c r="I85" s="2">
        <v>1265</v>
      </c>
      <c r="J85" s="34">
        <f>Таблица2[[#This Row],[Закупка
без НДС]]</f>
        <v>1072.0338983050847</v>
      </c>
      <c r="K85" s="34">
        <f t="shared" si="5"/>
        <v>1179.2372881355932</v>
      </c>
    </row>
    <row r="86" spans="1:11" x14ac:dyDescent="0.25">
      <c r="A86" s="20">
        <v>85</v>
      </c>
      <c r="B86" s="1" t="s">
        <v>83</v>
      </c>
      <c r="C86" s="21">
        <f t="shared" si="3"/>
        <v>1046.6101694915253</v>
      </c>
      <c r="D86" s="22"/>
      <c r="E86" s="18">
        <v>1235</v>
      </c>
      <c r="F86" s="19">
        <f>Таблица2[[#This Row],[продажа + 50%
с НДС]]/118*100</f>
        <v>1569.9152542372881</v>
      </c>
      <c r="G86" s="23">
        <f t="shared" si="4"/>
        <v>1852.5</v>
      </c>
      <c r="H86" s="2"/>
      <c r="I86" s="2">
        <v>1235</v>
      </c>
      <c r="J86" s="34">
        <f>Таблица2[[#This Row],[Закупка
без НДС]]</f>
        <v>1046.6101694915253</v>
      </c>
      <c r="K86" s="34">
        <f t="shared" si="5"/>
        <v>1151.2711864406779</v>
      </c>
    </row>
    <row r="87" spans="1:11" x14ac:dyDescent="0.25">
      <c r="A87" s="17">
        <v>86</v>
      </c>
      <c r="B87" s="1" t="s">
        <v>84</v>
      </c>
      <c r="C87" s="21">
        <f t="shared" si="3"/>
        <v>1429.8305084745762</v>
      </c>
      <c r="D87" s="22"/>
      <c r="E87" s="18">
        <v>1687.2</v>
      </c>
      <c r="F87" s="19">
        <f>Таблица2[[#This Row],[продажа + 50%
с НДС]]/118*100</f>
        <v>2144.7457627118647</v>
      </c>
      <c r="G87" s="23">
        <f t="shared" si="4"/>
        <v>2530.8000000000002</v>
      </c>
      <c r="H87" s="2"/>
      <c r="I87" s="2">
        <v>1687.2</v>
      </c>
      <c r="J87" s="34">
        <f>Таблица2[[#This Row],[Закупка
без НДС]]</f>
        <v>1429.8305084745762</v>
      </c>
      <c r="K87" s="34">
        <f t="shared" si="5"/>
        <v>1572.8135593220338</v>
      </c>
    </row>
    <row r="88" spans="1:11" x14ac:dyDescent="0.25">
      <c r="A88" s="20">
        <v>87</v>
      </c>
      <c r="B88" s="1" t="s">
        <v>85</v>
      </c>
      <c r="C88" s="21">
        <f t="shared" si="3"/>
        <v>1290.8474576271185</v>
      </c>
      <c r="D88" s="22">
        <v>44.8</v>
      </c>
      <c r="E88" s="24">
        <f>Таблица2[[#This Row],[цены в долларах]]*$I$1</f>
        <v>1523.1999999999998</v>
      </c>
      <c r="F88" s="19">
        <f>Таблица2[[#This Row],[продажа + 50%
с НДС]]/118*100</f>
        <v>1936.2711864406776</v>
      </c>
      <c r="G88" s="23">
        <f t="shared" si="4"/>
        <v>2284.7999999999997</v>
      </c>
      <c r="H88" s="2" t="s">
        <v>769</v>
      </c>
      <c r="I88" s="2"/>
      <c r="J88" s="34">
        <f>Таблица2[[#This Row],[Закупка
без НДС]]</f>
        <v>1290.8474576271185</v>
      </c>
      <c r="K88" s="34">
        <f t="shared" si="5"/>
        <v>1419.9322033898302</v>
      </c>
    </row>
    <row r="89" spans="1:11" x14ac:dyDescent="0.25">
      <c r="A89" s="20">
        <v>88</v>
      </c>
      <c r="B89" s="1" t="s">
        <v>86</v>
      </c>
      <c r="C89" s="21">
        <f t="shared" si="3"/>
        <v>1343.2203389830509</v>
      </c>
      <c r="D89" s="22"/>
      <c r="E89" s="18">
        <v>1585</v>
      </c>
      <c r="F89" s="19">
        <f>Таблица2[[#This Row],[продажа + 50%
с НДС]]/118*100</f>
        <v>2014.8305084745762</v>
      </c>
      <c r="G89" s="23">
        <f t="shared" si="4"/>
        <v>2377.5</v>
      </c>
      <c r="H89" s="2"/>
      <c r="I89" s="2">
        <v>1585</v>
      </c>
      <c r="J89" s="34">
        <f>Таблица2[[#This Row],[Закупка
без НДС]]</f>
        <v>1343.2203389830509</v>
      </c>
      <c r="K89" s="34">
        <f t="shared" si="5"/>
        <v>1477.542372881356</v>
      </c>
    </row>
    <row r="90" spans="1:11" x14ac:dyDescent="0.25">
      <c r="A90" s="17">
        <v>89</v>
      </c>
      <c r="B90" s="1" t="s">
        <v>87</v>
      </c>
      <c r="C90" s="21">
        <f t="shared" si="3"/>
        <v>2052.9661016949153</v>
      </c>
      <c r="D90" s="22"/>
      <c r="E90" s="18">
        <v>2422.5</v>
      </c>
      <c r="F90" s="19">
        <f>Таблица2[[#This Row],[продажа + 50%
с НДС]]/118*100</f>
        <v>3079.4491525423732</v>
      </c>
      <c r="G90" s="23">
        <f t="shared" si="4"/>
        <v>3633.75</v>
      </c>
      <c r="H90" s="2"/>
      <c r="I90" s="2">
        <v>2422.5</v>
      </c>
      <c r="J90" s="34">
        <f>Таблица2[[#This Row],[Закупка
без НДС]]</f>
        <v>2052.9661016949153</v>
      </c>
      <c r="K90" s="34">
        <f t="shared" si="5"/>
        <v>2258.2627118644068</v>
      </c>
    </row>
    <row r="91" spans="1:11" x14ac:dyDescent="0.25">
      <c r="A91" s="20">
        <v>90</v>
      </c>
      <c r="B91" s="1" t="s">
        <v>88</v>
      </c>
      <c r="C91" s="21">
        <f t="shared" si="3"/>
        <v>1598.8983050847457</v>
      </c>
      <c r="D91" s="22"/>
      <c r="E91" s="18">
        <v>1886.7</v>
      </c>
      <c r="F91" s="19">
        <f>Таблица2[[#This Row],[продажа + 50%
с НДС]]/118*100</f>
        <v>2398.3474576271187</v>
      </c>
      <c r="G91" s="23">
        <f t="shared" si="4"/>
        <v>2830.05</v>
      </c>
      <c r="H91" s="2"/>
      <c r="I91" s="2">
        <v>1886.7</v>
      </c>
      <c r="J91" s="34">
        <f>Таблица2[[#This Row],[Закупка
без НДС]]</f>
        <v>1598.8983050847457</v>
      </c>
      <c r="K91" s="34">
        <f t="shared" si="5"/>
        <v>1758.7881355932204</v>
      </c>
    </row>
    <row r="92" spans="1:11" x14ac:dyDescent="0.25">
      <c r="A92" s="20">
        <v>91</v>
      </c>
      <c r="B92" s="1" t="s">
        <v>89</v>
      </c>
      <c r="C92" s="21">
        <f t="shared" si="3"/>
        <v>1177.9661016949153</v>
      </c>
      <c r="D92" s="22"/>
      <c r="E92" s="18">
        <v>1390</v>
      </c>
      <c r="F92" s="19">
        <f>Таблица2[[#This Row],[продажа + 50%
с НДС]]/118*100</f>
        <v>1766.949152542373</v>
      </c>
      <c r="G92" s="23">
        <f t="shared" si="4"/>
        <v>2085</v>
      </c>
      <c r="H92" s="2"/>
      <c r="I92" s="2">
        <v>1390</v>
      </c>
      <c r="J92" s="34">
        <f>Таблица2[[#This Row],[Закупка
без НДС]]</f>
        <v>1177.9661016949153</v>
      </c>
      <c r="K92" s="34">
        <f t="shared" si="5"/>
        <v>1295.7627118644068</v>
      </c>
    </row>
    <row r="93" spans="1:11" x14ac:dyDescent="0.25">
      <c r="A93" s="17">
        <v>92</v>
      </c>
      <c r="B93" s="1" t="s">
        <v>90</v>
      </c>
      <c r="C93" s="21">
        <f t="shared" si="3"/>
        <v>1394.0677966101696</v>
      </c>
      <c r="D93" s="22"/>
      <c r="E93" s="18">
        <v>1645</v>
      </c>
      <c r="F93" s="19">
        <f>Таблица2[[#This Row],[продажа + 50%
с НДС]]/118*100</f>
        <v>2091.1016949152545</v>
      </c>
      <c r="G93" s="23">
        <f t="shared" si="4"/>
        <v>2467.5</v>
      </c>
      <c r="H93" s="2"/>
      <c r="I93" s="2">
        <v>1645</v>
      </c>
      <c r="J93" s="34">
        <f>Таблица2[[#This Row],[Закупка
без НДС]]</f>
        <v>1394.0677966101696</v>
      </c>
      <c r="K93" s="34">
        <f t="shared" si="5"/>
        <v>1533.4745762711866</v>
      </c>
    </row>
    <row r="94" spans="1:11" x14ac:dyDescent="0.25">
      <c r="A94" s="20">
        <v>93</v>
      </c>
      <c r="B94" s="1" t="s">
        <v>91</v>
      </c>
      <c r="C94" s="21">
        <f t="shared" si="3"/>
        <v>1521.1864406779662</v>
      </c>
      <c r="D94" s="22"/>
      <c r="E94" s="18">
        <v>1795</v>
      </c>
      <c r="F94" s="19">
        <f>Таблица2[[#This Row],[продажа + 50%
с НДС]]/118*100</f>
        <v>2281.7796610169489</v>
      </c>
      <c r="G94" s="23">
        <f t="shared" si="4"/>
        <v>2692.5</v>
      </c>
      <c r="H94" s="2"/>
      <c r="I94" s="2">
        <v>1795</v>
      </c>
      <c r="J94" s="34">
        <f>Таблица2[[#This Row],[Закупка
без НДС]]</f>
        <v>1521.1864406779662</v>
      </c>
      <c r="K94" s="34">
        <f t="shared" si="5"/>
        <v>1673.3050847457628</v>
      </c>
    </row>
    <row r="95" spans="1:11" x14ac:dyDescent="0.25">
      <c r="A95" s="20">
        <v>94</v>
      </c>
      <c r="B95" s="1" t="s">
        <v>92</v>
      </c>
      <c r="C95" s="21">
        <f t="shared" si="3"/>
        <v>1469.4915254237287</v>
      </c>
      <c r="D95" s="22">
        <v>51</v>
      </c>
      <c r="E95" s="24">
        <f>Таблица2[[#This Row],[цены в долларах]]*$I$1</f>
        <v>1734</v>
      </c>
      <c r="F95" s="19">
        <f>Таблица2[[#This Row],[продажа + 50%
с НДС]]/118*100</f>
        <v>2204.2372881355932</v>
      </c>
      <c r="G95" s="23">
        <f t="shared" si="4"/>
        <v>2601</v>
      </c>
      <c r="H95" s="2" t="s">
        <v>768</v>
      </c>
      <c r="I95" s="2"/>
      <c r="J95" s="34">
        <f>Таблица2[[#This Row],[Закупка
без НДС]]</f>
        <v>1469.4915254237287</v>
      </c>
      <c r="K95" s="34">
        <f t="shared" si="5"/>
        <v>1616.4406779661015</v>
      </c>
    </row>
    <row r="96" spans="1:11" x14ac:dyDescent="0.25">
      <c r="A96" s="17">
        <v>95</v>
      </c>
      <c r="B96" s="1" t="s">
        <v>93</v>
      </c>
      <c r="C96" s="21">
        <f t="shared" si="3"/>
        <v>1671.1864406779662</v>
      </c>
      <c r="D96" s="22">
        <v>58</v>
      </c>
      <c r="E96" s="24">
        <f>Таблица2[[#This Row],[цены в долларах]]*$I$1</f>
        <v>1972</v>
      </c>
      <c r="F96" s="19">
        <f>Таблица2[[#This Row],[продажа + 50%
с НДС]]/118*100</f>
        <v>2506.7796610169489</v>
      </c>
      <c r="G96" s="23">
        <f t="shared" si="4"/>
        <v>2958</v>
      </c>
      <c r="H96" s="2" t="s">
        <v>770</v>
      </c>
      <c r="I96" s="2"/>
      <c r="J96" s="34">
        <f>Таблица2[[#This Row],[Закупка
без НДС]]</f>
        <v>1671.1864406779662</v>
      </c>
      <c r="K96" s="34">
        <f t="shared" si="5"/>
        <v>1838.3050847457628</v>
      </c>
    </row>
    <row r="97" spans="1:11" x14ac:dyDescent="0.25">
      <c r="A97" s="20">
        <v>96</v>
      </c>
      <c r="B97" s="1" t="s">
        <v>94</v>
      </c>
      <c r="C97" s="21">
        <f t="shared" si="3"/>
        <v>1468.6440677966102</v>
      </c>
      <c r="D97" s="22"/>
      <c r="E97" s="18">
        <v>1733</v>
      </c>
      <c r="F97" s="19">
        <f>Таблица2[[#This Row],[продажа + 50%
с НДС]]/118*100</f>
        <v>2202.9661016949153</v>
      </c>
      <c r="G97" s="23">
        <f t="shared" si="4"/>
        <v>2599.5</v>
      </c>
      <c r="H97" s="2"/>
      <c r="I97" s="2">
        <v>1733</v>
      </c>
      <c r="J97" s="34">
        <f>Таблица2[[#This Row],[Закупка
без НДС]]</f>
        <v>1468.6440677966102</v>
      </c>
      <c r="K97" s="34">
        <f t="shared" si="5"/>
        <v>1615.5084745762713</v>
      </c>
    </row>
    <row r="98" spans="1:11" x14ac:dyDescent="0.25">
      <c r="A98" s="20">
        <v>97</v>
      </c>
      <c r="B98" s="1" t="s">
        <v>95</v>
      </c>
      <c r="C98" s="21">
        <f t="shared" si="3"/>
        <v>1618.2203389830509</v>
      </c>
      <c r="D98" s="22"/>
      <c r="E98" s="18">
        <v>1909.5</v>
      </c>
      <c r="F98" s="19">
        <f>Таблица2[[#This Row],[продажа + 50%
с НДС]]/118*100</f>
        <v>2427.3305084745762</v>
      </c>
      <c r="G98" s="23">
        <f t="shared" si="4"/>
        <v>2864.25</v>
      </c>
      <c r="H98" s="2"/>
      <c r="I98" s="2">
        <v>1909.5</v>
      </c>
      <c r="J98" s="34">
        <f>Таблица2[[#This Row],[Закупка
без НДС]]</f>
        <v>1618.2203389830509</v>
      </c>
      <c r="K98" s="34">
        <f t="shared" si="5"/>
        <v>1780.042372881356</v>
      </c>
    </row>
    <row r="99" spans="1:11" x14ac:dyDescent="0.25">
      <c r="A99" s="17">
        <v>98</v>
      </c>
      <c r="B99" s="1" t="s">
        <v>96</v>
      </c>
      <c r="C99" s="21">
        <f t="shared" si="3"/>
        <v>2648.3050847457625</v>
      </c>
      <c r="D99" s="22"/>
      <c r="E99" s="18">
        <v>3125</v>
      </c>
      <c r="F99" s="19">
        <f>Таблица2[[#This Row],[продажа + 50%
с НДС]]/118*100</f>
        <v>3972.4576271186443</v>
      </c>
      <c r="G99" s="23">
        <f t="shared" si="4"/>
        <v>4687.5</v>
      </c>
      <c r="H99" s="2"/>
      <c r="I99" s="2">
        <v>3125</v>
      </c>
      <c r="J99" s="34">
        <f>Таблица2[[#This Row],[Закупка
без НДС]]</f>
        <v>2648.3050847457625</v>
      </c>
      <c r="K99" s="34">
        <f t="shared" si="5"/>
        <v>2913.1355932203387</v>
      </c>
    </row>
    <row r="100" spans="1:11" x14ac:dyDescent="0.25">
      <c r="A100" s="20">
        <v>99</v>
      </c>
      <c r="B100" s="1" t="s">
        <v>97</v>
      </c>
      <c r="C100" s="21">
        <f t="shared" si="3"/>
        <v>4274.5762711864409</v>
      </c>
      <c r="D100" s="22"/>
      <c r="E100" s="18">
        <v>5044</v>
      </c>
      <c r="F100" s="19">
        <f>Таблица2[[#This Row],[продажа + 50%
с НДС]]/118*100</f>
        <v>6411.8644067796613</v>
      </c>
      <c r="G100" s="23">
        <f t="shared" si="4"/>
        <v>7566</v>
      </c>
      <c r="H100" s="2"/>
      <c r="I100" s="2">
        <v>5044</v>
      </c>
      <c r="J100" s="34">
        <f>Таблица2[[#This Row],[Закупка
без НДС]]</f>
        <v>4274.5762711864409</v>
      </c>
      <c r="K100" s="34">
        <f t="shared" si="5"/>
        <v>4702.0338983050851</v>
      </c>
    </row>
    <row r="101" spans="1:11" x14ac:dyDescent="0.25">
      <c r="A101" s="20">
        <v>100</v>
      </c>
      <c r="B101" s="1" t="s">
        <v>771</v>
      </c>
      <c r="C101" s="21">
        <f t="shared" si="3"/>
        <v>2547.118644067797</v>
      </c>
      <c r="D101" s="22">
        <v>88.4</v>
      </c>
      <c r="E101" s="24">
        <f>Таблица2[[#This Row],[цены в долларах]]*$I$1</f>
        <v>3005.6000000000004</v>
      </c>
      <c r="F101" s="19">
        <f>Таблица2[[#This Row],[продажа + 50%
с НДС]]/118*100</f>
        <v>3820.6779661016953</v>
      </c>
      <c r="G101" s="23">
        <f t="shared" si="4"/>
        <v>4508.4000000000005</v>
      </c>
      <c r="H101" s="2" t="s">
        <v>772</v>
      </c>
      <c r="I101" s="2"/>
      <c r="J101" s="34">
        <f>Таблица2[[#This Row],[Закупка
без НДС]]</f>
        <v>2547.118644067797</v>
      </c>
      <c r="K101" s="34">
        <f t="shared" si="5"/>
        <v>2801.8305084745766</v>
      </c>
    </row>
    <row r="102" spans="1:11" x14ac:dyDescent="0.25">
      <c r="A102" s="17">
        <v>101</v>
      </c>
      <c r="B102" s="1" t="s">
        <v>98</v>
      </c>
      <c r="C102" s="21">
        <f t="shared" si="3"/>
        <v>2801.6949152542375</v>
      </c>
      <c r="D102" s="22"/>
      <c r="E102" s="18">
        <v>3306</v>
      </c>
      <c r="F102" s="19">
        <f>Таблица2[[#This Row],[продажа + 50%
с НДС]]/118*100</f>
        <v>4202.5423728813557</v>
      </c>
      <c r="G102" s="23">
        <f t="shared" si="4"/>
        <v>4959</v>
      </c>
      <c r="H102" s="2"/>
      <c r="I102" s="2">
        <v>3306</v>
      </c>
      <c r="J102" s="34">
        <f>Таблица2[[#This Row],[Закупка
без НДС]]</f>
        <v>2801.6949152542375</v>
      </c>
      <c r="K102" s="34">
        <f t="shared" si="5"/>
        <v>3081.8644067796613</v>
      </c>
    </row>
    <row r="103" spans="1:11" x14ac:dyDescent="0.25">
      <c r="A103" s="20">
        <v>102</v>
      </c>
      <c r="B103" s="1" t="s">
        <v>99</v>
      </c>
      <c r="C103" s="21">
        <f t="shared" si="3"/>
        <v>0</v>
      </c>
      <c r="D103" s="22"/>
      <c r="E103" s="18">
        <v>0</v>
      </c>
      <c r="F103" s="19">
        <f>Таблица2[[#This Row],[продажа + 50%
с НДС]]/118*100</f>
        <v>0</v>
      </c>
      <c r="G103" s="23">
        <f t="shared" si="4"/>
        <v>0</v>
      </c>
      <c r="H103" s="2"/>
      <c r="I103" s="2">
        <v>0</v>
      </c>
      <c r="J103" s="34">
        <f>Таблица2[[#This Row],[Закупка
без НДС]]</f>
        <v>0</v>
      </c>
      <c r="K103" s="34">
        <f t="shared" si="5"/>
        <v>0</v>
      </c>
    </row>
    <row r="104" spans="1:11" x14ac:dyDescent="0.25">
      <c r="A104" s="20">
        <v>103</v>
      </c>
      <c r="B104" s="1" t="s">
        <v>100</v>
      </c>
      <c r="C104" s="21">
        <f t="shared" si="3"/>
        <v>6461.8644067796613</v>
      </c>
      <c r="D104" s="22"/>
      <c r="E104" s="18">
        <v>7625</v>
      </c>
      <c r="F104" s="19">
        <f>Таблица2[[#This Row],[продажа + 50%
с НДС]]/118*100</f>
        <v>9692.7966101694929</v>
      </c>
      <c r="G104" s="23">
        <f t="shared" si="4"/>
        <v>11437.5</v>
      </c>
      <c r="H104" s="2"/>
      <c r="I104" s="2">
        <v>7625</v>
      </c>
      <c r="J104" s="34">
        <f>Таблица2[[#This Row],[Закупка
без НДС]]</f>
        <v>6461.8644067796613</v>
      </c>
      <c r="K104" s="34">
        <f t="shared" si="5"/>
        <v>7108.0508474576272</v>
      </c>
    </row>
    <row r="105" spans="1:11" x14ac:dyDescent="0.25">
      <c r="A105" s="17">
        <v>104</v>
      </c>
      <c r="B105" s="1" t="s">
        <v>101</v>
      </c>
      <c r="C105" s="21">
        <f t="shared" si="3"/>
        <v>1671.1864406779662</v>
      </c>
      <c r="D105" s="22">
        <v>58</v>
      </c>
      <c r="E105" s="24">
        <f>Таблица2[[#This Row],[цены в долларах]]*$I$1</f>
        <v>1972</v>
      </c>
      <c r="F105" s="19">
        <f>Таблица2[[#This Row],[продажа + 50%
с НДС]]/118*100</f>
        <v>2506.7796610169489</v>
      </c>
      <c r="G105" s="23">
        <f t="shared" si="4"/>
        <v>2958</v>
      </c>
      <c r="H105" s="2" t="s">
        <v>770</v>
      </c>
      <c r="I105" s="2"/>
      <c r="J105" s="34">
        <f>Таблица2[[#This Row],[Закупка
без НДС]]</f>
        <v>1671.1864406779662</v>
      </c>
      <c r="K105" s="34">
        <f t="shared" si="5"/>
        <v>1838.3050847457628</v>
      </c>
    </row>
    <row r="106" spans="1:11" x14ac:dyDescent="0.25">
      <c r="A106" s="20">
        <v>105</v>
      </c>
      <c r="B106" s="1" t="s">
        <v>102</v>
      </c>
      <c r="C106" s="21">
        <f t="shared" si="3"/>
        <v>469.66101694915261</v>
      </c>
      <c r="D106" s="22">
        <v>16.3</v>
      </c>
      <c r="E106" s="24">
        <f>Таблица2[[#This Row],[цены в долларах]]*$I$1</f>
        <v>554.20000000000005</v>
      </c>
      <c r="F106" s="19">
        <f>Таблица2[[#This Row],[продажа + 50%
с НДС]]/118*100</f>
        <v>704.49152542372872</v>
      </c>
      <c r="G106" s="23">
        <f t="shared" si="4"/>
        <v>831.3</v>
      </c>
      <c r="H106" s="2" t="s">
        <v>761</v>
      </c>
      <c r="I106" s="2"/>
      <c r="J106" s="34">
        <f>Таблица2[[#This Row],[Закупка
без НДС]]</f>
        <v>469.66101694915261</v>
      </c>
      <c r="K106" s="34">
        <f t="shared" si="5"/>
        <v>516.62711864406788</v>
      </c>
    </row>
    <row r="107" spans="1:11" x14ac:dyDescent="0.25">
      <c r="A107" s="20">
        <v>106</v>
      </c>
      <c r="B107" s="1" t="s">
        <v>103</v>
      </c>
      <c r="C107" s="21">
        <f t="shared" si="3"/>
        <v>1094.9152542372881</v>
      </c>
      <c r="D107" s="22">
        <v>38</v>
      </c>
      <c r="E107" s="24">
        <f>Таблица2[[#This Row],[цены в долларах]]*$I$1</f>
        <v>1292</v>
      </c>
      <c r="F107" s="19">
        <f>Таблица2[[#This Row],[продажа + 50%
с НДС]]/118*100</f>
        <v>1642.3728813559321</v>
      </c>
      <c r="G107" s="23">
        <f t="shared" si="4"/>
        <v>1938</v>
      </c>
      <c r="H107" s="2" t="s">
        <v>773</v>
      </c>
      <c r="I107" s="2"/>
      <c r="J107" s="34">
        <f>Таблица2[[#This Row],[Закупка
без НДС]]</f>
        <v>1094.9152542372881</v>
      </c>
      <c r="K107" s="34">
        <f t="shared" si="5"/>
        <v>1204.406779661017</v>
      </c>
    </row>
    <row r="108" spans="1:11" x14ac:dyDescent="0.25">
      <c r="A108" s="17">
        <v>107</v>
      </c>
      <c r="B108" s="1" t="s">
        <v>104</v>
      </c>
      <c r="C108" s="21">
        <f t="shared" si="3"/>
        <v>1604.9152542372883</v>
      </c>
      <c r="D108" s="22">
        <v>55.7</v>
      </c>
      <c r="E108" s="24">
        <f>Таблица2[[#This Row],[цены в долларах]]*$I$1</f>
        <v>1893.8000000000002</v>
      </c>
      <c r="F108" s="19">
        <f>Таблица2[[#This Row],[продажа + 50%
с НДС]]/118*100</f>
        <v>2407.3728813559319</v>
      </c>
      <c r="G108" s="23">
        <f t="shared" si="4"/>
        <v>2840.7</v>
      </c>
      <c r="H108" s="2" t="s">
        <v>774</v>
      </c>
      <c r="I108" s="2"/>
      <c r="J108" s="34">
        <f>Таблица2[[#This Row],[Закупка
без НДС]]</f>
        <v>1604.9152542372883</v>
      </c>
      <c r="K108" s="34">
        <f t="shared" si="5"/>
        <v>1765.406779661017</v>
      </c>
    </row>
    <row r="109" spans="1:11" x14ac:dyDescent="0.25">
      <c r="A109" s="20">
        <v>108</v>
      </c>
      <c r="B109" s="1" t="s">
        <v>105</v>
      </c>
      <c r="C109" s="21">
        <f t="shared" si="3"/>
        <v>1181.3559322033898</v>
      </c>
      <c r="D109" s="22">
        <v>41</v>
      </c>
      <c r="E109" s="24">
        <f>Таблица2[[#This Row],[цены в долларах]]*$I$1</f>
        <v>1394</v>
      </c>
      <c r="F109" s="19">
        <f>Таблица2[[#This Row],[продажа + 50%
с НДС]]/118*100</f>
        <v>1772.0338983050847</v>
      </c>
      <c r="G109" s="23">
        <f t="shared" si="4"/>
        <v>2091</v>
      </c>
      <c r="H109" s="2" t="s">
        <v>775</v>
      </c>
      <c r="I109" s="2"/>
      <c r="J109" s="34">
        <f>Таблица2[[#This Row],[Закупка
без НДС]]</f>
        <v>1181.3559322033898</v>
      </c>
      <c r="K109" s="34">
        <f t="shared" si="5"/>
        <v>1299.4915254237287</v>
      </c>
    </row>
    <row r="110" spans="1:11" x14ac:dyDescent="0.25">
      <c r="A110" s="20">
        <v>109</v>
      </c>
      <c r="B110" s="1" t="s">
        <v>106</v>
      </c>
      <c r="C110" s="21">
        <f t="shared" si="3"/>
        <v>1130.5084745762713</v>
      </c>
      <c r="D110" s="22"/>
      <c r="E110" s="18">
        <v>1334</v>
      </c>
      <c r="F110" s="19">
        <f>Таблица2[[#This Row],[продажа + 50%
с НДС]]/118*100</f>
        <v>1695.7627118644068</v>
      </c>
      <c r="G110" s="23">
        <f t="shared" si="4"/>
        <v>2001</v>
      </c>
      <c r="H110" s="2"/>
      <c r="I110" s="2">
        <v>1334</v>
      </c>
      <c r="J110" s="34">
        <f>Таблица2[[#This Row],[Закупка
без НДС]]</f>
        <v>1130.5084745762713</v>
      </c>
      <c r="K110" s="34">
        <f t="shared" si="5"/>
        <v>1243.5593220338983</v>
      </c>
    </row>
    <row r="111" spans="1:11" x14ac:dyDescent="0.25">
      <c r="A111" s="17">
        <v>110</v>
      </c>
      <c r="B111" s="1" t="s">
        <v>107</v>
      </c>
      <c r="C111" s="21">
        <f t="shared" si="3"/>
        <v>1606.1016949152543</v>
      </c>
      <c r="D111" s="22"/>
      <c r="E111" s="18">
        <v>1895.2</v>
      </c>
      <c r="F111" s="19">
        <f>Таблица2[[#This Row],[продажа + 50%
с НДС]]/118*100</f>
        <v>2409.1525423728813</v>
      </c>
      <c r="G111" s="23">
        <f t="shared" si="4"/>
        <v>2842.8</v>
      </c>
      <c r="H111" s="2"/>
      <c r="I111" s="2">
        <v>1895.2</v>
      </c>
      <c r="J111" s="34">
        <f>Таблица2[[#This Row],[Закупка
без НДС]]</f>
        <v>1606.1016949152543</v>
      </c>
      <c r="K111" s="34">
        <f t="shared" si="5"/>
        <v>1766.7118644067796</v>
      </c>
    </row>
    <row r="112" spans="1:11" x14ac:dyDescent="0.25">
      <c r="A112" s="20">
        <v>111</v>
      </c>
      <c r="B112" s="1" t="s">
        <v>108</v>
      </c>
      <c r="C112" s="21">
        <f t="shared" si="3"/>
        <v>0.84745762711864403</v>
      </c>
      <c r="D112" s="22"/>
      <c r="E112" s="18">
        <v>1</v>
      </c>
      <c r="F112" s="19">
        <f>Таблица2[[#This Row],[продажа + 50%
с НДС]]/118*100</f>
        <v>1.2711864406779663</v>
      </c>
      <c r="G112" s="23">
        <f t="shared" si="4"/>
        <v>1.5</v>
      </c>
      <c r="H112" s="2"/>
      <c r="I112" s="2">
        <v>1</v>
      </c>
      <c r="J112" s="34">
        <f>Таблица2[[#This Row],[Закупка
без НДС]]</f>
        <v>0.84745762711864403</v>
      </c>
      <c r="K112" s="34">
        <f t="shared" si="5"/>
        <v>0.93220338983050832</v>
      </c>
    </row>
    <row r="113" spans="1:11" x14ac:dyDescent="0.25">
      <c r="A113" s="20">
        <v>112</v>
      </c>
      <c r="B113" s="1" t="s">
        <v>109</v>
      </c>
      <c r="C113" s="21">
        <f t="shared" si="3"/>
        <v>1143.2203389830509</v>
      </c>
      <c r="D113" s="22"/>
      <c r="E113" s="18">
        <v>1349</v>
      </c>
      <c r="F113" s="19">
        <f>Таблица2[[#This Row],[продажа + 50%
с НДС]]/118*100</f>
        <v>1714.8305084745762</v>
      </c>
      <c r="G113" s="23">
        <f t="shared" si="4"/>
        <v>2023.5</v>
      </c>
      <c r="H113" s="2"/>
      <c r="I113" s="2">
        <v>1349</v>
      </c>
      <c r="J113" s="34">
        <f>Таблица2[[#This Row],[Закупка
без НДС]]</f>
        <v>1143.2203389830509</v>
      </c>
      <c r="K113" s="34">
        <f t="shared" si="5"/>
        <v>1257.542372881356</v>
      </c>
    </row>
    <row r="114" spans="1:11" x14ac:dyDescent="0.25">
      <c r="A114" s="17">
        <v>113</v>
      </c>
      <c r="B114" s="1" t="s">
        <v>110</v>
      </c>
      <c r="C114" s="21">
        <f t="shared" si="3"/>
        <v>3111.6949152542375</v>
      </c>
      <c r="D114" s="22"/>
      <c r="E114" s="18">
        <v>3671.8</v>
      </c>
      <c r="F114" s="19">
        <f>Таблица2[[#This Row],[продажа + 50%
с НДС]]/118*100</f>
        <v>4667.5423728813557</v>
      </c>
      <c r="G114" s="23">
        <f t="shared" si="4"/>
        <v>5507.7</v>
      </c>
      <c r="H114" s="2"/>
      <c r="I114" s="2">
        <v>3671.8</v>
      </c>
      <c r="J114" s="34">
        <f>Таблица2[[#This Row],[Закупка
без НДС]]</f>
        <v>3111.6949152542375</v>
      </c>
      <c r="K114" s="34">
        <f t="shared" si="5"/>
        <v>3422.8644067796613</v>
      </c>
    </row>
    <row r="115" spans="1:11" x14ac:dyDescent="0.25">
      <c r="A115" s="20">
        <v>114</v>
      </c>
      <c r="B115" s="1" t="s">
        <v>111</v>
      </c>
      <c r="C115" s="21">
        <f t="shared" si="3"/>
        <v>1016.1016949152543</v>
      </c>
      <c r="D115" s="22"/>
      <c r="E115" s="18">
        <v>1199</v>
      </c>
      <c r="F115" s="19">
        <f>Таблица2[[#This Row],[продажа + 50%
с НДС]]/118*100</f>
        <v>1524.1525423728813</v>
      </c>
      <c r="G115" s="23">
        <f t="shared" si="4"/>
        <v>1798.5</v>
      </c>
      <c r="H115" s="2"/>
      <c r="I115" s="2">
        <v>1199</v>
      </c>
      <c r="J115" s="34">
        <f>Таблица2[[#This Row],[Закупка
без НДС]]</f>
        <v>1016.1016949152543</v>
      </c>
      <c r="K115" s="34">
        <f t="shared" si="5"/>
        <v>1117.7118644067796</v>
      </c>
    </row>
    <row r="116" spans="1:11" x14ac:dyDescent="0.25">
      <c r="A116" s="20">
        <v>115</v>
      </c>
      <c r="B116" s="1" t="s">
        <v>112</v>
      </c>
      <c r="C116" s="21">
        <f t="shared" si="3"/>
        <v>1102.9661016949153</v>
      </c>
      <c r="D116" s="22"/>
      <c r="E116" s="18">
        <v>1301.5</v>
      </c>
      <c r="F116" s="19">
        <f>Таблица2[[#This Row],[продажа + 50%
с НДС]]/118*100</f>
        <v>1654.449152542373</v>
      </c>
      <c r="G116" s="23">
        <f t="shared" si="4"/>
        <v>1952.25</v>
      </c>
      <c r="H116" s="2"/>
      <c r="I116" s="2">
        <v>1301.5</v>
      </c>
      <c r="J116" s="34">
        <f>Таблица2[[#This Row],[Закупка
без НДС]]</f>
        <v>1102.9661016949153</v>
      </c>
      <c r="K116" s="34">
        <f t="shared" si="5"/>
        <v>1213.2627118644068</v>
      </c>
    </row>
    <row r="117" spans="1:11" x14ac:dyDescent="0.25">
      <c r="A117" s="17">
        <v>116</v>
      </c>
      <c r="B117" s="1" t="s">
        <v>113</v>
      </c>
      <c r="C117" s="21">
        <f t="shared" si="3"/>
        <v>1670.3389830508474</v>
      </c>
      <c r="D117" s="22"/>
      <c r="E117" s="18">
        <v>1971</v>
      </c>
      <c r="F117" s="19">
        <f>Таблица2[[#This Row],[продажа + 50%
с НДС]]/118*100</f>
        <v>2505.5084745762715</v>
      </c>
      <c r="G117" s="23">
        <f t="shared" si="4"/>
        <v>2956.5</v>
      </c>
      <c r="H117" s="2"/>
      <c r="I117" s="2">
        <v>1971</v>
      </c>
      <c r="J117" s="34">
        <f>Таблица2[[#This Row],[Закупка
без НДС]]</f>
        <v>1670.3389830508474</v>
      </c>
      <c r="K117" s="34">
        <f t="shared" si="5"/>
        <v>1837.3728813559323</v>
      </c>
    </row>
    <row r="118" spans="1:11" x14ac:dyDescent="0.25">
      <c r="A118" s="20">
        <v>117</v>
      </c>
      <c r="B118" s="1" t="s">
        <v>114</v>
      </c>
      <c r="C118" s="21">
        <f t="shared" si="3"/>
        <v>1617.7966101694915</v>
      </c>
      <c r="D118" s="22"/>
      <c r="E118" s="18">
        <v>1909</v>
      </c>
      <c r="F118" s="19">
        <f>Таблица2[[#This Row],[продажа + 50%
с НДС]]/118*100</f>
        <v>2426.6949152542375</v>
      </c>
      <c r="G118" s="23">
        <f t="shared" si="4"/>
        <v>2863.5</v>
      </c>
      <c r="H118" s="2"/>
      <c r="I118" s="2">
        <v>1909</v>
      </c>
      <c r="J118" s="34">
        <f>Таблица2[[#This Row],[Закупка
без НДС]]</f>
        <v>1617.7966101694915</v>
      </c>
      <c r="K118" s="34">
        <f t="shared" si="5"/>
        <v>1779.5762711864406</v>
      </c>
    </row>
    <row r="119" spans="1:11" x14ac:dyDescent="0.25">
      <c r="A119" s="20">
        <v>118</v>
      </c>
      <c r="B119" s="1" t="s">
        <v>115</v>
      </c>
      <c r="C119" s="21">
        <f t="shared" si="3"/>
        <v>7313.5593220338988</v>
      </c>
      <c r="D119" s="22"/>
      <c r="E119" s="18">
        <v>8630</v>
      </c>
      <c r="F119" s="19">
        <f>Таблица2[[#This Row],[продажа + 50%
с НДС]]/118*100</f>
        <v>10970.338983050848</v>
      </c>
      <c r="G119" s="23">
        <f t="shared" si="4"/>
        <v>12945</v>
      </c>
      <c r="H119" s="2"/>
      <c r="I119" s="2">
        <v>8630</v>
      </c>
      <c r="J119" s="34">
        <f>Таблица2[[#This Row],[Закупка
без НДС]]</f>
        <v>7313.5593220338988</v>
      </c>
      <c r="K119" s="34">
        <f t="shared" si="5"/>
        <v>8044.9152542372885</v>
      </c>
    </row>
    <row r="120" spans="1:11" x14ac:dyDescent="0.25">
      <c r="A120" s="17">
        <v>119</v>
      </c>
      <c r="B120" s="1" t="s">
        <v>116</v>
      </c>
      <c r="C120" s="21">
        <f t="shared" si="3"/>
        <v>3062.8813559322034</v>
      </c>
      <c r="D120" s="22">
        <v>106.3</v>
      </c>
      <c r="E120" s="24">
        <f>Таблица2[[#This Row],[цены в долларах]]*$I$1</f>
        <v>3614.2</v>
      </c>
      <c r="F120" s="19">
        <f>Таблица2[[#This Row],[продажа + 50%
с НДС]]/118*100</f>
        <v>4594.3220338983056</v>
      </c>
      <c r="G120" s="23">
        <f t="shared" si="4"/>
        <v>5421.3</v>
      </c>
      <c r="H120" s="2" t="s">
        <v>776</v>
      </c>
      <c r="I120" s="2"/>
      <c r="J120" s="34">
        <f>Таблица2[[#This Row],[Закупка
без НДС]]</f>
        <v>3062.8813559322034</v>
      </c>
      <c r="K120" s="34">
        <f t="shared" si="5"/>
        <v>3369.1694915254238</v>
      </c>
    </row>
    <row r="121" spans="1:11" x14ac:dyDescent="0.25">
      <c r="A121" s="20">
        <v>120</v>
      </c>
      <c r="B121" s="1" t="s">
        <v>117</v>
      </c>
      <c r="C121" s="21">
        <f t="shared" si="3"/>
        <v>1118.6440677966102</v>
      </c>
      <c r="D121" s="22"/>
      <c r="E121" s="18">
        <v>1320</v>
      </c>
      <c r="F121" s="19">
        <f>Таблица2[[#This Row],[продажа + 50%
с НДС]]/118*100</f>
        <v>1677.9661016949153</v>
      </c>
      <c r="G121" s="23">
        <f t="shared" si="4"/>
        <v>1980</v>
      </c>
      <c r="H121" s="2"/>
      <c r="I121" s="2">
        <v>1320</v>
      </c>
      <c r="J121" s="34">
        <f>Таблица2[[#This Row],[Закупка
без НДС]]</f>
        <v>1118.6440677966102</v>
      </c>
      <c r="K121" s="34">
        <f t="shared" si="5"/>
        <v>1230.5084745762713</v>
      </c>
    </row>
    <row r="122" spans="1:11" x14ac:dyDescent="0.25">
      <c r="A122" s="20">
        <v>121</v>
      </c>
      <c r="B122" s="1" t="s">
        <v>118</v>
      </c>
      <c r="C122" s="21">
        <f t="shared" si="3"/>
        <v>1189.9999999999998</v>
      </c>
      <c r="D122" s="22">
        <v>41.3</v>
      </c>
      <c r="E122" s="24">
        <f>Таблица2[[#This Row],[цены в долларах]]*$I$1</f>
        <v>1404.1999999999998</v>
      </c>
      <c r="F122" s="19">
        <f>Таблица2[[#This Row],[продажа + 50%
с НДС]]/118*100</f>
        <v>1784.9999999999998</v>
      </c>
      <c r="G122" s="23">
        <f t="shared" si="4"/>
        <v>2106.2999999999997</v>
      </c>
      <c r="H122" s="2" t="s">
        <v>777</v>
      </c>
      <c r="I122" s="2"/>
      <c r="J122" s="34">
        <f>Таблица2[[#This Row],[Закупка
без НДС]]</f>
        <v>1189.9999999999998</v>
      </c>
      <c r="K122" s="34">
        <f t="shared" si="5"/>
        <v>1308.9999999999998</v>
      </c>
    </row>
    <row r="123" spans="1:11" x14ac:dyDescent="0.25">
      <c r="A123" s="17">
        <v>122</v>
      </c>
      <c r="B123" s="1" t="s">
        <v>119</v>
      </c>
      <c r="C123" s="21">
        <f t="shared" si="3"/>
        <v>1167.3728813559321</v>
      </c>
      <c r="D123" s="22"/>
      <c r="E123" s="18">
        <v>1377.5</v>
      </c>
      <c r="F123" s="19">
        <f>Таблица2[[#This Row],[продажа + 50%
с НДС]]/118*100</f>
        <v>1751.0593220338983</v>
      </c>
      <c r="G123" s="23">
        <f t="shared" si="4"/>
        <v>2066.25</v>
      </c>
      <c r="H123" s="2"/>
      <c r="I123" s="2">
        <v>1377.5</v>
      </c>
      <c r="J123" s="34">
        <f>Таблица2[[#This Row],[Закупка
без НДС]]</f>
        <v>1167.3728813559321</v>
      </c>
      <c r="K123" s="34">
        <f t="shared" si="5"/>
        <v>1284.1101694915253</v>
      </c>
    </row>
    <row r="124" spans="1:11" x14ac:dyDescent="0.25">
      <c r="A124" s="20">
        <v>123</v>
      </c>
      <c r="B124" s="1" t="s">
        <v>120</v>
      </c>
      <c r="C124" s="21">
        <f t="shared" si="3"/>
        <v>1869.4915254237287</v>
      </c>
      <c r="D124" s="22"/>
      <c r="E124" s="18">
        <v>2206</v>
      </c>
      <c r="F124" s="19">
        <f>Таблица2[[#This Row],[продажа + 50%
с НДС]]/118*100</f>
        <v>2804.2372881355932</v>
      </c>
      <c r="G124" s="23">
        <f t="shared" si="4"/>
        <v>3309</v>
      </c>
      <c r="H124" s="2"/>
      <c r="I124" s="2">
        <v>2206</v>
      </c>
      <c r="J124" s="34">
        <f>Таблица2[[#This Row],[Закупка
без НДС]]</f>
        <v>1869.4915254237287</v>
      </c>
      <c r="K124" s="34">
        <f t="shared" si="5"/>
        <v>2056.4406779661017</v>
      </c>
    </row>
    <row r="125" spans="1:11" x14ac:dyDescent="0.25">
      <c r="A125" s="20">
        <v>124</v>
      </c>
      <c r="B125" s="1" t="s">
        <v>121</v>
      </c>
      <c r="C125" s="21">
        <f t="shared" si="3"/>
        <v>1709.3220338983051</v>
      </c>
      <c r="D125" s="22"/>
      <c r="E125" s="18">
        <v>2017</v>
      </c>
      <c r="F125" s="19">
        <f>Таблица2[[#This Row],[продажа + 50%
с НДС]]/118*100</f>
        <v>2563.9830508474579</v>
      </c>
      <c r="G125" s="23">
        <f t="shared" si="4"/>
        <v>3025.5</v>
      </c>
      <c r="H125" s="2"/>
      <c r="I125" s="2">
        <v>2017</v>
      </c>
      <c r="J125" s="34">
        <f>Таблица2[[#This Row],[Закупка
без НДС]]</f>
        <v>1709.3220338983051</v>
      </c>
      <c r="K125" s="34">
        <f t="shared" si="5"/>
        <v>1880.2542372881355</v>
      </c>
    </row>
    <row r="126" spans="1:11" x14ac:dyDescent="0.25">
      <c r="A126" s="17">
        <v>125</v>
      </c>
      <c r="B126" s="1" t="s">
        <v>122</v>
      </c>
      <c r="C126" s="21">
        <f t="shared" si="3"/>
        <v>1202.542372881356</v>
      </c>
      <c r="D126" s="22"/>
      <c r="E126" s="18">
        <v>1419</v>
      </c>
      <c r="F126" s="19">
        <f>Таблица2[[#This Row],[продажа + 50%
с НДС]]/118*100</f>
        <v>1803.8135593220338</v>
      </c>
      <c r="G126" s="23">
        <f t="shared" si="4"/>
        <v>2128.5</v>
      </c>
      <c r="H126" s="2"/>
      <c r="I126" s="2">
        <v>1419</v>
      </c>
      <c r="J126" s="34">
        <f>Таблица2[[#This Row],[Закупка
без НДС]]</f>
        <v>1202.542372881356</v>
      </c>
      <c r="K126" s="34">
        <f t="shared" si="5"/>
        <v>1322.7966101694917</v>
      </c>
    </row>
    <row r="127" spans="1:11" x14ac:dyDescent="0.25">
      <c r="A127" s="20">
        <v>126</v>
      </c>
      <c r="B127" s="1" t="s">
        <v>123</v>
      </c>
      <c r="C127" s="21">
        <f t="shared" si="3"/>
        <v>1288.1355932203389</v>
      </c>
      <c r="D127" s="22"/>
      <c r="E127" s="18">
        <v>1520</v>
      </c>
      <c r="F127" s="19">
        <f>Таблица2[[#This Row],[продажа + 50%
с НДС]]/118*100</f>
        <v>1932.2033898305083</v>
      </c>
      <c r="G127" s="23">
        <f t="shared" si="4"/>
        <v>2280</v>
      </c>
      <c r="H127" s="2"/>
      <c r="I127" s="2">
        <v>1520</v>
      </c>
      <c r="J127" s="34">
        <f>Таблица2[[#This Row],[Закупка
без НДС]]</f>
        <v>1288.1355932203389</v>
      </c>
      <c r="K127" s="34">
        <f t="shared" si="5"/>
        <v>1416.9491525423728</v>
      </c>
    </row>
    <row r="128" spans="1:11" x14ac:dyDescent="0.25">
      <c r="A128" s="20">
        <v>127</v>
      </c>
      <c r="B128" s="1" t="s">
        <v>124</v>
      </c>
      <c r="C128" s="21">
        <f t="shared" si="3"/>
        <v>1948.3728813559321</v>
      </c>
      <c r="D128" s="22"/>
      <c r="E128" s="18">
        <v>2299.08</v>
      </c>
      <c r="F128" s="19">
        <f>Таблица2[[#This Row],[продажа + 50%
с НДС]]/118*100</f>
        <v>2922.5593220338983</v>
      </c>
      <c r="G128" s="23">
        <f t="shared" si="4"/>
        <v>3448.62</v>
      </c>
      <c r="H128" s="2"/>
      <c r="I128" s="2">
        <v>2299.08</v>
      </c>
      <c r="J128" s="34">
        <f>Таблица2[[#This Row],[Закупка
без НДС]]</f>
        <v>1948.3728813559321</v>
      </c>
      <c r="K128" s="34">
        <f t="shared" si="5"/>
        <v>2143.2101694915254</v>
      </c>
    </row>
    <row r="129" spans="1:11" x14ac:dyDescent="0.25">
      <c r="A129" s="17">
        <v>128</v>
      </c>
      <c r="B129" s="1" t="s">
        <v>927</v>
      </c>
      <c r="C129" s="21">
        <f t="shared" ref="C129:C192" si="6">E129*100/118</f>
        <v>1860.1694915254238</v>
      </c>
      <c r="D129" s="22"/>
      <c r="E129" s="18">
        <v>2195</v>
      </c>
      <c r="F129" s="19">
        <f>Таблица2[[#This Row],[продажа + 50%
с НДС]]/118*100</f>
        <v>2790.2542372881358</v>
      </c>
      <c r="G129" s="23">
        <f t="shared" si="4"/>
        <v>3292.5</v>
      </c>
      <c r="H129" s="2"/>
      <c r="I129" s="2">
        <v>2195</v>
      </c>
      <c r="J129" s="34">
        <f>Таблица2[[#This Row],[Закупка
без НДС]]</f>
        <v>1860.1694915254238</v>
      </c>
      <c r="K129" s="34">
        <f t="shared" si="5"/>
        <v>2046.1864406779662</v>
      </c>
    </row>
    <row r="130" spans="1:11" x14ac:dyDescent="0.25">
      <c r="A130" s="20">
        <v>129</v>
      </c>
      <c r="B130" s="1" t="s">
        <v>125</v>
      </c>
      <c r="C130" s="21">
        <f t="shared" si="6"/>
        <v>1749.5593220338983</v>
      </c>
      <c r="D130" s="22"/>
      <c r="E130" s="18">
        <v>2064.48</v>
      </c>
      <c r="F130" s="19">
        <f>Таблица2[[#This Row],[продажа + 50%
с НДС]]/118*100</f>
        <v>2624.3389830508472</v>
      </c>
      <c r="G130" s="23">
        <f t="shared" ref="G130:G193" si="7">E130*(100+$H$1)/100</f>
        <v>3096.72</v>
      </c>
      <c r="H130" s="2"/>
      <c r="I130" s="2">
        <v>2064.48</v>
      </c>
      <c r="J130" s="34">
        <f>Таблица2[[#This Row],[Закупка
без НДС]]</f>
        <v>1749.5593220338983</v>
      </c>
      <c r="K130" s="34">
        <f t="shared" si="5"/>
        <v>1924.515254237288</v>
      </c>
    </row>
    <row r="131" spans="1:11" x14ac:dyDescent="0.25">
      <c r="A131" s="20">
        <v>130</v>
      </c>
      <c r="B131" s="1" t="s">
        <v>126</v>
      </c>
      <c r="C131" s="21">
        <f t="shared" si="6"/>
        <v>1893.0508474576275</v>
      </c>
      <c r="D131" s="22">
        <v>65.7</v>
      </c>
      <c r="E131" s="24">
        <f>Таблица2[[#This Row],[цены в долларах]]*$I$1</f>
        <v>2233.8000000000002</v>
      </c>
      <c r="F131" s="19">
        <f>Таблица2[[#This Row],[продажа + 50%
с НДС]]/118*100</f>
        <v>2839.5762711864409</v>
      </c>
      <c r="G131" s="23">
        <f t="shared" si="7"/>
        <v>3350.7</v>
      </c>
      <c r="H131" s="2" t="s">
        <v>778</v>
      </c>
      <c r="I131" s="2"/>
      <c r="J131" s="34">
        <f>Таблица2[[#This Row],[Закупка
без НДС]]</f>
        <v>1893.0508474576275</v>
      </c>
      <c r="K131" s="34">
        <f t="shared" ref="K131:K194" si="8">J131*110/100</f>
        <v>2082.3559322033902</v>
      </c>
    </row>
    <row r="132" spans="1:11" x14ac:dyDescent="0.25">
      <c r="A132" s="17">
        <v>131</v>
      </c>
      <c r="B132" s="1" t="s">
        <v>127</v>
      </c>
      <c r="C132" s="21">
        <f t="shared" si="6"/>
        <v>1876.2711864406779</v>
      </c>
      <c r="D132" s="22"/>
      <c r="E132" s="18">
        <v>2214</v>
      </c>
      <c r="F132" s="19">
        <f>Таблица2[[#This Row],[продажа + 50%
с НДС]]/118*100</f>
        <v>2814.406779661017</v>
      </c>
      <c r="G132" s="23">
        <f t="shared" si="7"/>
        <v>3321</v>
      </c>
      <c r="H132" s="2"/>
      <c r="I132" s="2">
        <v>2214</v>
      </c>
      <c r="J132" s="34">
        <f>Таблица2[[#This Row],[Закупка
без НДС]]</f>
        <v>1876.2711864406779</v>
      </c>
      <c r="K132" s="34">
        <f t="shared" si="8"/>
        <v>2063.8983050847455</v>
      </c>
    </row>
    <row r="133" spans="1:11" x14ac:dyDescent="0.25">
      <c r="A133" s="20">
        <v>132</v>
      </c>
      <c r="B133" s="1" t="s">
        <v>128</v>
      </c>
      <c r="C133" s="21">
        <f t="shared" si="6"/>
        <v>7952.5423728813557</v>
      </c>
      <c r="D133" s="22"/>
      <c r="E133" s="18">
        <v>9384</v>
      </c>
      <c r="F133" s="19">
        <f>Таблица2[[#This Row],[продажа + 50%
с НДС]]/118*100</f>
        <v>11928.813559322034</v>
      </c>
      <c r="G133" s="23">
        <f t="shared" si="7"/>
        <v>14076</v>
      </c>
      <c r="H133" s="2"/>
      <c r="I133" s="2">
        <v>9384</v>
      </c>
      <c r="J133" s="34">
        <f>Таблица2[[#This Row],[Закупка
без НДС]]</f>
        <v>7952.5423728813557</v>
      </c>
      <c r="K133" s="34">
        <f t="shared" si="8"/>
        <v>8747.796610169491</v>
      </c>
    </row>
    <row r="134" spans="1:11" x14ac:dyDescent="0.25">
      <c r="A134" s="20">
        <v>133</v>
      </c>
      <c r="B134" s="1" t="s">
        <v>129</v>
      </c>
      <c r="C134" s="21">
        <f t="shared" si="6"/>
        <v>4379.6610169491523</v>
      </c>
      <c r="D134" s="22">
        <v>152</v>
      </c>
      <c r="E134" s="24">
        <f>Таблица2[[#This Row],[цены в долларах]]*$I$1</f>
        <v>5168</v>
      </c>
      <c r="F134" s="19">
        <f>Таблица2[[#This Row],[продажа + 50%
с НДС]]/118*100</f>
        <v>6569.4915254237285</v>
      </c>
      <c r="G134" s="23">
        <f t="shared" si="7"/>
        <v>7752</v>
      </c>
      <c r="H134" s="2" t="s">
        <v>779</v>
      </c>
      <c r="I134" s="2"/>
      <c r="J134" s="34">
        <f>Таблица2[[#This Row],[Закупка
без НДС]]</f>
        <v>4379.6610169491523</v>
      </c>
      <c r="K134" s="34">
        <f t="shared" si="8"/>
        <v>4817.6271186440681</v>
      </c>
    </row>
    <row r="135" spans="1:11" x14ac:dyDescent="0.25">
      <c r="A135" s="17">
        <v>134</v>
      </c>
      <c r="B135" s="1" t="s">
        <v>130</v>
      </c>
      <c r="C135" s="21">
        <f t="shared" si="6"/>
        <v>1457.6271186440679</v>
      </c>
      <c r="D135" s="22"/>
      <c r="E135" s="18">
        <v>1720</v>
      </c>
      <c r="F135" s="19">
        <f>Таблица2[[#This Row],[продажа + 50%
с НДС]]/118*100</f>
        <v>2186.4406779661017</v>
      </c>
      <c r="G135" s="23">
        <f t="shared" si="7"/>
        <v>2580</v>
      </c>
      <c r="H135" s="2"/>
      <c r="I135" s="2">
        <v>1720</v>
      </c>
      <c r="J135" s="34">
        <f>Таблица2[[#This Row],[Закупка
без НДС]]</f>
        <v>1457.6271186440679</v>
      </c>
      <c r="K135" s="34">
        <f t="shared" si="8"/>
        <v>1603.3898305084745</v>
      </c>
    </row>
    <row r="136" spans="1:11" x14ac:dyDescent="0.25">
      <c r="A136" s="20">
        <v>135</v>
      </c>
      <c r="B136" s="1" t="s">
        <v>131</v>
      </c>
      <c r="C136" s="21">
        <f t="shared" si="6"/>
        <v>1731.6949152542372</v>
      </c>
      <c r="D136" s="22">
        <v>60.1</v>
      </c>
      <c r="E136" s="24">
        <f>Таблица2[[#This Row],[цены в долларах]]*$I$1</f>
        <v>2043.4</v>
      </c>
      <c r="F136" s="19">
        <f>Таблица2[[#This Row],[продажа + 50%
с НДС]]/118*100</f>
        <v>2597.5423728813562</v>
      </c>
      <c r="G136" s="23">
        <f t="shared" si="7"/>
        <v>3065.1</v>
      </c>
      <c r="H136" s="2" t="s">
        <v>780</v>
      </c>
      <c r="I136" s="2"/>
      <c r="J136" s="34">
        <f>Таблица2[[#This Row],[Закупка
без НДС]]</f>
        <v>1731.6949152542372</v>
      </c>
      <c r="K136" s="34">
        <f t="shared" si="8"/>
        <v>1904.8644067796611</v>
      </c>
    </row>
    <row r="137" spans="1:11" x14ac:dyDescent="0.25">
      <c r="A137" s="20">
        <v>136</v>
      </c>
      <c r="B137" s="1" t="s">
        <v>132</v>
      </c>
      <c r="C137" s="21">
        <f t="shared" si="6"/>
        <v>2684.7457627118642</v>
      </c>
      <c r="D137" s="22"/>
      <c r="E137" s="18">
        <v>3168</v>
      </c>
      <c r="F137" s="19">
        <f>Таблица2[[#This Row],[продажа + 50%
с НДС]]/118*100</f>
        <v>4027.1186440677966</v>
      </c>
      <c r="G137" s="23">
        <f t="shared" si="7"/>
        <v>4752</v>
      </c>
      <c r="H137" s="2"/>
      <c r="I137" s="2">
        <v>3168</v>
      </c>
      <c r="J137" s="34">
        <f>Таблица2[[#This Row],[Закупка
без НДС]]</f>
        <v>2684.7457627118642</v>
      </c>
      <c r="K137" s="34">
        <f t="shared" si="8"/>
        <v>2953.2203389830511</v>
      </c>
    </row>
    <row r="138" spans="1:11" x14ac:dyDescent="0.25">
      <c r="A138" s="17">
        <v>137</v>
      </c>
      <c r="B138" s="1" t="s">
        <v>133</v>
      </c>
      <c r="C138" s="21">
        <f t="shared" si="6"/>
        <v>2337.2881355932204</v>
      </c>
      <c r="D138" s="22"/>
      <c r="E138" s="18">
        <v>2758</v>
      </c>
      <c r="F138" s="19">
        <f>Таблица2[[#This Row],[продажа + 50%
с НДС]]/118*100</f>
        <v>3505.9322033898306</v>
      </c>
      <c r="G138" s="23">
        <f t="shared" si="7"/>
        <v>4137</v>
      </c>
      <c r="H138" s="2"/>
      <c r="I138" s="2">
        <v>2758</v>
      </c>
      <c r="J138" s="34">
        <f>Таблица2[[#This Row],[Закупка
без НДС]]</f>
        <v>2337.2881355932204</v>
      </c>
      <c r="K138" s="34">
        <f t="shared" si="8"/>
        <v>2571.0169491525426</v>
      </c>
    </row>
    <row r="139" spans="1:11" x14ac:dyDescent="0.25">
      <c r="A139" s="20">
        <v>138</v>
      </c>
      <c r="B139" s="1" t="s">
        <v>134</v>
      </c>
      <c r="C139" s="21">
        <f t="shared" si="6"/>
        <v>3976.2711864406779</v>
      </c>
      <c r="D139" s="22"/>
      <c r="E139" s="18">
        <v>4692</v>
      </c>
      <c r="F139" s="19">
        <f>Таблица2[[#This Row],[продажа + 50%
с НДС]]/118*100</f>
        <v>5964.406779661017</v>
      </c>
      <c r="G139" s="23">
        <f t="shared" si="7"/>
        <v>7038</v>
      </c>
      <c r="H139" s="2"/>
      <c r="I139" s="2">
        <v>4692</v>
      </c>
      <c r="J139" s="34">
        <f>Таблица2[[#This Row],[Закупка
без НДС]]</f>
        <v>3976.2711864406779</v>
      </c>
      <c r="K139" s="34">
        <f t="shared" si="8"/>
        <v>4373.8983050847455</v>
      </c>
    </row>
    <row r="140" spans="1:11" x14ac:dyDescent="0.25">
      <c r="A140" s="20">
        <v>139</v>
      </c>
      <c r="B140" s="1" t="s">
        <v>135</v>
      </c>
      <c r="C140" s="21">
        <f t="shared" si="6"/>
        <v>2333.0508474576272</v>
      </c>
      <c r="D140" s="22"/>
      <c r="E140" s="18">
        <v>2753</v>
      </c>
      <c r="F140" s="19">
        <f>Таблица2[[#This Row],[продажа + 50%
с НДС]]/118*100</f>
        <v>3499.5762711864409</v>
      </c>
      <c r="G140" s="23">
        <f t="shared" si="7"/>
        <v>4129.5</v>
      </c>
      <c r="H140" s="2"/>
      <c r="I140" s="2">
        <v>2753</v>
      </c>
      <c r="J140" s="34">
        <f>Таблица2[[#This Row],[Закупка
без НДС]]</f>
        <v>2333.0508474576272</v>
      </c>
      <c r="K140" s="34">
        <f t="shared" si="8"/>
        <v>2566.3559322033898</v>
      </c>
    </row>
    <row r="141" spans="1:11" x14ac:dyDescent="0.25">
      <c r="A141" s="17">
        <v>140</v>
      </c>
      <c r="B141" s="1" t="s">
        <v>136</v>
      </c>
      <c r="C141" s="21">
        <f t="shared" si="6"/>
        <v>1967.9661016949151</v>
      </c>
      <c r="D141" s="22">
        <v>68.3</v>
      </c>
      <c r="E141" s="24">
        <f>Таблица2[[#This Row],[цены в долларах]]*$I$1</f>
        <v>2322.1999999999998</v>
      </c>
      <c r="F141" s="19">
        <f>Таблица2[[#This Row],[продажа + 50%
с НДС]]/118*100</f>
        <v>2951.9491525423732</v>
      </c>
      <c r="G141" s="23">
        <f t="shared" si="7"/>
        <v>3483.3</v>
      </c>
      <c r="H141" s="2" t="s">
        <v>781</v>
      </c>
      <c r="I141" s="2"/>
      <c r="J141" s="34">
        <f>Таблица2[[#This Row],[Закупка
без НДС]]</f>
        <v>1967.9661016949151</v>
      </c>
      <c r="K141" s="34">
        <f t="shared" si="8"/>
        <v>2164.7627118644068</v>
      </c>
    </row>
    <row r="142" spans="1:11" x14ac:dyDescent="0.25">
      <c r="A142" s="20">
        <v>141</v>
      </c>
      <c r="B142" s="1" t="s">
        <v>137</v>
      </c>
      <c r="C142" s="21">
        <f t="shared" si="6"/>
        <v>2370.1694915254238</v>
      </c>
      <c r="D142" s="22"/>
      <c r="E142" s="18">
        <v>2796.8</v>
      </c>
      <c r="F142" s="19">
        <f>Таблица2[[#This Row],[продажа + 50%
с НДС]]/118*100</f>
        <v>3555.2542372881353</v>
      </c>
      <c r="G142" s="23">
        <f t="shared" si="7"/>
        <v>4195.2</v>
      </c>
      <c r="H142" s="2"/>
      <c r="I142" s="2">
        <v>2796.8</v>
      </c>
      <c r="J142" s="34">
        <f>Таблица2[[#This Row],[Закупка
без НДС]]</f>
        <v>2370.1694915254238</v>
      </c>
      <c r="K142" s="34">
        <f t="shared" si="8"/>
        <v>2607.1864406779659</v>
      </c>
    </row>
    <row r="143" spans="1:11" x14ac:dyDescent="0.25">
      <c r="A143" s="20">
        <v>142</v>
      </c>
      <c r="B143" s="1" t="s">
        <v>138</v>
      </c>
      <c r="C143" s="21">
        <f t="shared" si="6"/>
        <v>2077.1186440677966</v>
      </c>
      <c r="D143" s="22"/>
      <c r="E143" s="18">
        <v>2451</v>
      </c>
      <c r="F143" s="19">
        <f>Таблица2[[#This Row],[продажа + 50%
с НДС]]/118*100</f>
        <v>3115.6779661016949</v>
      </c>
      <c r="G143" s="23">
        <f t="shared" si="7"/>
        <v>3676.5</v>
      </c>
      <c r="H143" s="2"/>
      <c r="I143" s="2">
        <v>2451</v>
      </c>
      <c r="J143" s="34">
        <f>Таблица2[[#This Row],[Закупка
без НДС]]</f>
        <v>2077.1186440677966</v>
      </c>
      <c r="K143" s="34">
        <f t="shared" si="8"/>
        <v>2284.8305084745762</v>
      </c>
    </row>
    <row r="144" spans="1:11" x14ac:dyDescent="0.25">
      <c r="A144" s="17">
        <v>143</v>
      </c>
      <c r="B144" s="1" t="s">
        <v>139</v>
      </c>
      <c r="C144" s="21">
        <f t="shared" si="6"/>
        <v>2649.1525423728813</v>
      </c>
      <c r="D144" s="22"/>
      <c r="E144" s="18">
        <v>3126</v>
      </c>
      <c r="F144" s="19">
        <f>Таблица2[[#This Row],[продажа + 50%
с НДС]]/118*100</f>
        <v>3973.7288135593217</v>
      </c>
      <c r="G144" s="23">
        <f t="shared" si="7"/>
        <v>4689</v>
      </c>
      <c r="H144" s="2"/>
      <c r="I144" s="2">
        <v>3126</v>
      </c>
      <c r="J144" s="34">
        <f>Таблица2[[#This Row],[Закупка
без НДС]]</f>
        <v>2649.1525423728813</v>
      </c>
      <c r="K144" s="34">
        <f t="shared" si="8"/>
        <v>2914.0677966101694</v>
      </c>
    </row>
    <row r="145" spans="1:11" x14ac:dyDescent="0.25">
      <c r="A145" s="20">
        <v>144</v>
      </c>
      <c r="B145" s="11" t="s">
        <v>140</v>
      </c>
      <c r="C145" s="25">
        <f t="shared" si="6"/>
        <v>4283.8983050847455</v>
      </c>
      <c r="D145" s="22"/>
      <c r="E145" s="18">
        <v>5055</v>
      </c>
      <c r="F145" s="19">
        <f>Таблица2[[#This Row],[продажа + 50%
с НДС]]/118*100</f>
        <v>6425.8474576271183</v>
      </c>
      <c r="G145" s="23">
        <f t="shared" si="7"/>
        <v>7582.5</v>
      </c>
      <c r="H145" s="2"/>
      <c r="I145" s="2">
        <v>5055</v>
      </c>
      <c r="J145" s="34">
        <f>Таблица2[[#This Row],[Закупка
без НДС]]</f>
        <v>4283.8983050847455</v>
      </c>
      <c r="K145" s="34">
        <f t="shared" si="8"/>
        <v>4712.2881355932204</v>
      </c>
    </row>
    <row r="146" spans="1:11" x14ac:dyDescent="0.25">
      <c r="A146" s="20">
        <v>145</v>
      </c>
      <c r="B146" s="11" t="s">
        <v>141</v>
      </c>
      <c r="C146" s="25">
        <f t="shared" si="6"/>
        <v>2957.6271186440677</v>
      </c>
      <c r="D146" s="22"/>
      <c r="E146" s="18">
        <v>3490</v>
      </c>
      <c r="F146" s="19">
        <f>Таблица2[[#This Row],[продажа + 50%
с НДС]]/118*100</f>
        <v>4436.4406779661022</v>
      </c>
      <c r="G146" s="23">
        <f t="shared" si="7"/>
        <v>5235</v>
      </c>
      <c r="H146" s="2"/>
      <c r="I146" s="2">
        <v>3490</v>
      </c>
      <c r="J146" s="34">
        <f>Таблица2[[#This Row],[Закупка
без НДС]]</f>
        <v>2957.6271186440677</v>
      </c>
      <c r="K146" s="34">
        <f t="shared" si="8"/>
        <v>3253.3898305084745</v>
      </c>
    </row>
    <row r="147" spans="1:11" x14ac:dyDescent="0.25">
      <c r="A147" s="17">
        <v>146</v>
      </c>
      <c r="B147" s="1" t="s">
        <v>142</v>
      </c>
      <c r="C147" s="21">
        <f t="shared" si="6"/>
        <v>2567.28813559322</v>
      </c>
      <c r="D147" s="22">
        <v>89.1</v>
      </c>
      <c r="E147" s="24">
        <f>Таблица2[[#This Row],[цены в долларах]]*$I$1</f>
        <v>3029.3999999999996</v>
      </c>
      <c r="F147" s="19">
        <f>Таблица2[[#This Row],[продажа + 50%
с НДС]]/118*100</f>
        <v>3850.9322033898302</v>
      </c>
      <c r="G147" s="23">
        <f t="shared" si="7"/>
        <v>4544.0999999999995</v>
      </c>
      <c r="H147" s="2" t="s">
        <v>782</v>
      </c>
      <c r="I147" s="2"/>
      <c r="J147" s="34">
        <f>Таблица2[[#This Row],[Закупка
без НДС]]</f>
        <v>2567.28813559322</v>
      </c>
      <c r="K147" s="34">
        <f t="shared" si="8"/>
        <v>2824.0169491525421</v>
      </c>
    </row>
    <row r="148" spans="1:11" x14ac:dyDescent="0.25">
      <c r="A148" s="20">
        <v>147</v>
      </c>
      <c r="B148" s="1" t="s">
        <v>143</v>
      </c>
      <c r="C148" s="21">
        <f t="shared" si="6"/>
        <v>5691.5254237288136</v>
      </c>
      <c r="D148" s="22"/>
      <c r="E148" s="18">
        <v>6716</v>
      </c>
      <c r="F148" s="19">
        <f>Таблица2[[#This Row],[продажа + 50%
с НДС]]/118*100</f>
        <v>8537.2881355932204</v>
      </c>
      <c r="G148" s="23">
        <f t="shared" si="7"/>
        <v>10074</v>
      </c>
      <c r="H148" s="2"/>
      <c r="I148" s="2">
        <v>6716</v>
      </c>
      <c r="J148" s="34">
        <f>Таблица2[[#This Row],[Закупка
без НДС]]</f>
        <v>5691.5254237288136</v>
      </c>
      <c r="K148" s="34">
        <f t="shared" si="8"/>
        <v>6260.6779661016944</v>
      </c>
    </row>
    <row r="149" spans="1:11" x14ac:dyDescent="0.25">
      <c r="A149" s="20">
        <v>148</v>
      </c>
      <c r="B149" s="1" t="s">
        <v>144</v>
      </c>
      <c r="C149" s="21">
        <f t="shared" si="6"/>
        <v>2235.9322033898302</v>
      </c>
      <c r="D149" s="22">
        <v>77.599999999999994</v>
      </c>
      <c r="E149" s="24">
        <f>Таблица2[[#This Row],[цены в долларах]]*$I$1</f>
        <v>2638.3999999999996</v>
      </c>
      <c r="F149" s="19">
        <f>Таблица2[[#This Row],[продажа + 50%
с НДС]]/118*100</f>
        <v>3353.8983050847455</v>
      </c>
      <c r="G149" s="23">
        <f t="shared" si="7"/>
        <v>3957.5999999999995</v>
      </c>
      <c r="H149" s="2" t="s">
        <v>783</v>
      </c>
      <c r="I149" s="2"/>
      <c r="J149" s="34">
        <f>Таблица2[[#This Row],[Закупка
без НДС]]</f>
        <v>2235.9322033898302</v>
      </c>
      <c r="K149" s="34">
        <f t="shared" si="8"/>
        <v>2459.5254237288132</v>
      </c>
    </row>
    <row r="150" spans="1:11" x14ac:dyDescent="0.25">
      <c r="A150" s="17">
        <v>149</v>
      </c>
      <c r="B150" s="1" t="s">
        <v>145</v>
      </c>
      <c r="C150" s="21">
        <f t="shared" si="6"/>
        <v>3542.3728813559323</v>
      </c>
      <c r="D150" s="22"/>
      <c r="E150" s="18">
        <v>4180</v>
      </c>
      <c r="F150" s="19">
        <f>Таблица2[[#This Row],[продажа + 50%
с НДС]]/118*100</f>
        <v>5313.5593220338978</v>
      </c>
      <c r="G150" s="23">
        <f t="shared" si="7"/>
        <v>6270</v>
      </c>
      <c r="H150" s="2"/>
      <c r="I150" s="2">
        <v>4180</v>
      </c>
      <c r="J150" s="34">
        <f>Таблица2[[#This Row],[Закупка
без НДС]]</f>
        <v>3542.3728813559323</v>
      </c>
      <c r="K150" s="34">
        <f t="shared" si="8"/>
        <v>3896.6101694915255</v>
      </c>
    </row>
    <row r="151" spans="1:11" x14ac:dyDescent="0.25">
      <c r="A151" s="20">
        <v>150</v>
      </c>
      <c r="B151" s="1" t="s">
        <v>146</v>
      </c>
      <c r="C151" s="21">
        <f t="shared" si="6"/>
        <v>5566.9491525423728</v>
      </c>
      <c r="D151" s="22"/>
      <c r="E151" s="18">
        <v>6569</v>
      </c>
      <c r="F151" s="19">
        <f>Таблица2[[#This Row],[продажа + 50%
с НДС]]/118*100</f>
        <v>8350.4237288135591</v>
      </c>
      <c r="G151" s="23">
        <f t="shared" si="7"/>
        <v>9853.5</v>
      </c>
      <c r="H151" s="2"/>
      <c r="I151" s="2">
        <v>6569</v>
      </c>
      <c r="J151" s="34">
        <f>Таблица2[[#This Row],[Закупка
без НДС]]</f>
        <v>5566.9491525423728</v>
      </c>
      <c r="K151" s="34">
        <f t="shared" si="8"/>
        <v>6123.6440677966093</v>
      </c>
    </row>
    <row r="152" spans="1:11" x14ac:dyDescent="0.25">
      <c r="A152" s="20">
        <v>151</v>
      </c>
      <c r="B152" s="1" t="s">
        <v>147</v>
      </c>
      <c r="C152" s="21">
        <f t="shared" si="6"/>
        <v>4385.593220338983</v>
      </c>
      <c r="D152" s="22"/>
      <c r="E152" s="18">
        <v>5175</v>
      </c>
      <c r="F152" s="19">
        <f>Таблица2[[#This Row],[продажа + 50%
с НДС]]/118*100</f>
        <v>6578.3898305084749</v>
      </c>
      <c r="G152" s="23">
        <f t="shared" si="7"/>
        <v>7762.5</v>
      </c>
      <c r="H152" s="2"/>
      <c r="I152" s="2">
        <v>5175</v>
      </c>
      <c r="J152" s="34">
        <f>Таблица2[[#This Row],[Закупка
без НДС]]</f>
        <v>4385.593220338983</v>
      </c>
      <c r="K152" s="34">
        <f t="shared" si="8"/>
        <v>4824.1525423728817</v>
      </c>
    </row>
    <row r="153" spans="1:11" x14ac:dyDescent="0.25">
      <c r="A153" s="17">
        <v>152</v>
      </c>
      <c r="B153" s="1" t="s">
        <v>148</v>
      </c>
      <c r="C153" s="21">
        <f t="shared" si="6"/>
        <v>2665.2542372881358</v>
      </c>
      <c r="D153" s="22">
        <v>92.5</v>
      </c>
      <c r="E153" s="24">
        <f>Таблица2[[#This Row],[цены в долларах]]*$I$1</f>
        <v>3145</v>
      </c>
      <c r="F153" s="19">
        <f>Таблица2[[#This Row],[продажа + 50%
с НДС]]/118*100</f>
        <v>3997.8813559322034</v>
      </c>
      <c r="G153" s="23">
        <f t="shared" si="7"/>
        <v>4717.5</v>
      </c>
      <c r="H153" s="2" t="s">
        <v>784</v>
      </c>
      <c r="I153" s="2"/>
      <c r="J153" s="34">
        <f>Таблица2[[#This Row],[Закупка
без НДС]]</f>
        <v>2665.2542372881358</v>
      </c>
      <c r="K153" s="34">
        <f t="shared" si="8"/>
        <v>2931.7796610169489</v>
      </c>
    </row>
    <row r="154" spans="1:11" x14ac:dyDescent="0.25">
      <c r="A154" s="20">
        <v>153</v>
      </c>
      <c r="B154" s="1" t="s">
        <v>149</v>
      </c>
      <c r="C154" s="21">
        <f t="shared" si="6"/>
        <v>855.28813559322032</v>
      </c>
      <c r="D154" s="22"/>
      <c r="E154" s="18">
        <v>1009.24</v>
      </c>
      <c r="F154" s="19">
        <f>Таблица2[[#This Row],[продажа + 50%
с НДС]]/118*100</f>
        <v>1282.9322033898304</v>
      </c>
      <c r="G154" s="23">
        <f t="shared" si="7"/>
        <v>1513.86</v>
      </c>
      <c r="H154" s="2"/>
      <c r="I154" s="2">
        <v>1009.24</v>
      </c>
      <c r="J154" s="34">
        <f>Таблица2[[#This Row],[Закупка
без НДС]]</f>
        <v>855.28813559322032</v>
      </c>
      <c r="K154" s="34">
        <f t="shared" si="8"/>
        <v>940.81694915254241</v>
      </c>
    </row>
    <row r="155" spans="1:11" x14ac:dyDescent="0.25">
      <c r="A155" s="20">
        <v>154</v>
      </c>
      <c r="B155" s="1" t="s">
        <v>150</v>
      </c>
      <c r="C155" s="21">
        <f t="shared" si="6"/>
        <v>0</v>
      </c>
      <c r="D155" s="22"/>
      <c r="E155" s="18">
        <v>0</v>
      </c>
      <c r="F155" s="19">
        <f>Таблица2[[#This Row],[продажа + 50%
с НДС]]/118*100</f>
        <v>0</v>
      </c>
      <c r="G155" s="23">
        <f t="shared" si="7"/>
        <v>0</v>
      </c>
      <c r="H155" s="2"/>
      <c r="I155" s="2">
        <v>0</v>
      </c>
      <c r="J155" s="34">
        <f>Таблица2[[#This Row],[Закупка
без НДС]]</f>
        <v>0</v>
      </c>
      <c r="K155" s="34">
        <f t="shared" si="8"/>
        <v>0</v>
      </c>
    </row>
    <row r="156" spans="1:11" x14ac:dyDescent="0.25">
      <c r="A156" s="17">
        <v>155</v>
      </c>
      <c r="B156" s="1" t="s">
        <v>151</v>
      </c>
      <c r="C156" s="21">
        <f t="shared" si="6"/>
        <v>204.23728813559322</v>
      </c>
      <c r="D156" s="22"/>
      <c r="E156" s="18">
        <v>241</v>
      </c>
      <c r="F156" s="19">
        <f>Таблица2[[#This Row],[продажа + 50%
с НДС]]/118*100</f>
        <v>306.35593220338984</v>
      </c>
      <c r="G156" s="23">
        <f t="shared" si="7"/>
        <v>361.5</v>
      </c>
      <c r="H156" s="2"/>
      <c r="I156" s="2">
        <v>241</v>
      </c>
      <c r="J156" s="34">
        <f>Таблица2[[#This Row],[Закупка
без НДС]]</f>
        <v>204.23728813559322</v>
      </c>
      <c r="K156" s="34">
        <f t="shared" si="8"/>
        <v>224.66101694915255</v>
      </c>
    </row>
    <row r="157" spans="1:11" x14ac:dyDescent="0.25">
      <c r="A157" s="20">
        <v>156</v>
      </c>
      <c r="B157" s="1" t="s">
        <v>152</v>
      </c>
      <c r="C157" s="21">
        <f t="shared" si="6"/>
        <v>221.86440677966101</v>
      </c>
      <c r="D157" s="22">
        <v>7.7</v>
      </c>
      <c r="E157" s="24">
        <f>Таблица2[[#This Row],[цены в долларах]]*$I$1</f>
        <v>261.8</v>
      </c>
      <c r="F157" s="19">
        <f>Таблица2[[#This Row],[продажа + 50%
с НДС]]/118*100</f>
        <v>332.79661016949149</v>
      </c>
      <c r="G157" s="23">
        <f t="shared" si="7"/>
        <v>392.7</v>
      </c>
      <c r="H157" s="2" t="s">
        <v>785</v>
      </c>
      <c r="I157" s="2"/>
      <c r="J157" s="34">
        <f>Таблица2[[#This Row],[Закупка
без НДС]]</f>
        <v>221.86440677966101</v>
      </c>
      <c r="K157" s="34">
        <f t="shared" si="8"/>
        <v>244.0508474576271</v>
      </c>
    </row>
    <row r="158" spans="1:11" x14ac:dyDescent="0.25">
      <c r="A158" s="20">
        <v>157</v>
      </c>
      <c r="B158" s="1" t="s">
        <v>153</v>
      </c>
      <c r="C158" s="21">
        <f t="shared" si="6"/>
        <v>225.42372881355934</v>
      </c>
      <c r="D158" s="22"/>
      <c r="E158" s="18">
        <v>266</v>
      </c>
      <c r="F158" s="19">
        <f>Таблица2[[#This Row],[продажа + 50%
с НДС]]/118*100</f>
        <v>338.13559322033899</v>
      </c>
      <c r="G158" s="23">
        <f t="shared" si="7"/>
        <v>399</v>
      </c>
      <c r="H158" s="2"/>
      <c r="I158" s="2">
        <v>266</v>
      </c>
      <c r="J158" s="34">
        <f>Таблица2[[#This Row],[Закупка
без НДС]]</f>
        <v>225.42372881355934</v>
      </c>
      <c r="K158" s="34">
        <f t="shared" si="8"/>
        <v>247.96610169491527</v>
      </c>
    </row>
    <row r="159" spans="1:11" x14ac:dyDescent="0.25">
      <c r="A159" s="17">
        <v>158</v>
      </c>
      <c r="B159" s="1" t="s">
        <v>154</v>
      </c>
      <c r="C159" s="21">
        <f t="shared" si="6"/>
        <v>265.08474576271186</v>
      </c>
      <c r="D159" s="22"/>
      <c r="E159" s="18">
        <v>312.8</v>
      </c>
      <c r="F159" s="19">
        <f>Таблица2[[#This Row],[продажа + 50%
с НДС]]/118*100</f>
        <v>397.62711864406776</v>
      </c>
      <c r="G159" s="23">
        <f t="shared" si="7"/>
        <v>469.2</v>
      </c>
      <c r="H159" s="2"/>
      <c r="I159" s="2">
        <v>312.8</v>
      </c>
      <c r="J159" s="34">
        <f>Таблица2[[#This Row],[Закупка
без НДС]]</f>
        <v>265.08474576271186</v>
      </c>
      <c r="K159" s="34">
        <f t="shared" si="8"/>
        <v>291.59322033898303</v>
      </c>
    </row>
    <row r="160" spans="1:11" x14ac:dyDescent="0.25">
      <c r="A160" s="20">
        <v>159</v>
      </c>
      <c r="B160" s="1" t="s">
        <v>155</v>
      </c>
      <c r="C160" s="21">
        <f t="shared" si="6"/>
        <v>263.5593220338983</v>
      </c>
      <c r="D160" s="22"/>
      <c r="E160" s="18">
        <v>311</v>
      </c>
      <c r="F160" s="19">
        <f>Таблица2[[#This Row],[продажа + 50%
с НДС]]/118*100</f>
        <v>395.33898305084745</v>
      </c>
      <c r="G160" s="23">
        <f t="shared" si="7"/>
        <v>466.5</v>
      </c>
      <c r="H160" s="2"/>
      <c r="I160" s="2">
        <v>311</v>
      </c>
      <c r="J160" s="34">
        <f>Таблица2[[#This Row],[Закупка
без НДС]]</f>
        <v>263.5593220338983</v>
      </c>
      <c r="K160" s="34">
        <f t="shared" si="8"/>
        <v>289.91525423728814</v>
      </c>
    </row>
    <row r="161" spans="1:11" x14ac:dyDescent="0.25">
      <c r="A161" s="20">
        <v>160</v>
      </c>
      <c r="B161" s="1" t="s">
        <v>156</v>
      </c>
      <c r="C161" s="21">
        <f t="shared" si="6"/>
        <v>288.13559322033899</v>
      </c>
      <c r="D161" s="22">
        <v>10</v>
      </c>
      <c r="E161" s="24">
        <f>Таблица2[[#This Row],[цены в долларах]]*$I$1</f>
        <v>340</v>
      </c>
      <c r="F161" s="19">
        <f>Таблица2[[#This Row],[продажа + 50%
с НДС]]/118*100</f>
        <v>432.20338983050846</v>
      </c>
      <c r="G161" s="23">
        <f t="shared" si="7"/>
        <v>510</v>
      </c>
      <c r="H161" s="2" t="s">
        <v>786</v>
      </c>
      <c r="I161" s="2"/>
      <c r="J161" s="34">
        <f>Таблица2[[#This Row],[Закупка
без НДС]]</f>
        <v>288.13559322033899</v>
      </c>
      <c r="K161" s="34">
        <f t="shared" si="8"/>
        <v>316.94915254237293</v>
      </c>
    </row>
    <row r="162" spans="1:11" x14ac:dyDescent="0.25">
      <c r="A162" s="17">
        <v>161</v>
      </c>
      <c r="B162" s="1" t="s">
        <v>157</v>
      </c>
      <c r="C162" s="21">
        <f t="shared" si="6"/>
        <v>273.72881355932202</v>
      </c>
      <c r="D162" s="22"/>
      <c r="E162" s="18">
        <v>323</v>
      </c>
      <c r="F162" s="19">
        <f>Таблица2[[#This Row],[продажа + 50%
с НДС]]/118*100</f>
        <v>410.59322033898303</v>
      </c>
      <c r="G162" s="23">
        <f t="shared" si="7"/>
        <v>484.5</v>
      </c>
      <c r="H162" s="2"/>
      <c r="I162" s="2">
        <v>323</v>
      </c>
      <c r="J162" s="34">
        <f>Таблица2[[#This Row],[Закупка
без НДС]]</f>
        <v>273.72881355932202</v>
      </c>
      <c r="K162" s="34">
        <f t="shared" si="8"/>
        <v>301.10169491525426</v>
      </c>
    </row>
    <row r="163" spans="1:11" x14ac:dyDescent="0.25">
      <c r="A163" s="20">
        <v>162</v>
      </c>
      <c r="B163" s="1" t="s">
        <v>158</v>
      </c>
      <c r="C163" s="21">
        <f t="shared" si="6"/>
        <v>3084.7457627118642</v>
      </c>
      <c r="D163" s="22"/>
      <c r="E163" s="18">
        <v>3640</v>
      </c>
      <c r="F163" s="19">
        <f>Таблица2[[#This Row],[продажа + 50%
с НДС]]/118*100</f>
        <v>4627.1186440677966</v>
      </c>
      <c r="G163" s="23">
        <f t="shared" si="7"/>
        <v>5460</v>
      </c>
      <c r="H163" s="2"/>
      <c r="I163" s="2">
        <v>3640</v>
      </c>
      <c r="J163" s="34">
        <f>Таблица2[[#This Row],[Закупка
без НДС]]</f>
        <v>3084.7457627118642</v>
      </c>
      <c r="K163" s="34">
        <f t="shared" si="8"/>
        <v>3393.2203389830511</v>
      </c>
    </row>
    <row r="164" spans="1:11" x14ac:dyDescent="0.25">
      <c r="A164" s="20">
        <v>163</v>
      </c>
      <c r="B164" s="1" t="s">
        <v>159</v>
      </c>
      <c r="C164" s="21">
        <f t="shared" si="6"/>
        <v>2016.949152542373</v>
      </c>
      <c r="D164" s="22">
        <v>70</v>
      </c>
      <c r="E164" s="24">
        <f>Таблица2[[#This Row],[цены в долларах]]*$I$1</f>
        <v>2380</v>
      </c>
      <c r="F164" s="19">
        <f>Таблица2[[#This Row],[продажа + 50%
с НДС]]/118*100</f>
        <v>3025.4237288135591</v>
      </c>
      <c r="G164" s="23">
        <f t="shared" si="7"/>
        <v>3570</v>
      </c>
      <c r="H164" s="2" t="s">
        <v>787</v>
      </c>
      <c r="I164" s="2"/>
      <c r="J164" s="34">
        <f>Таблица2[[#This Row],[Закупка
без НДС]]</f>
        <v>2016.949152542373</v>
      </c>
      <c r="K164" s="34">
        <f t="shared" si="8"/>
        <v>2218.6440677966102</v>
      </c>
    </row>
    <row r="165" spans="1:11" x14ac:dyDescent="0.25">
      <c r="A165" s="17">
        <v>164</v>
      </c>
      <c r="B165" s="1" t="s">
        <v>160</v>
      </c>
      <c r="C165" s="21">
        <f t="shared" si="6"/>
        <v>1873.7288135593221</v>
      </c>
      <c r="D165" s="22"/>
      <c r="E165" s="18">
        <v>2211</v>
      </c>
      <c r="F165" s="19">
        <f>Таблица2[[#This Row],[продажа + 50%
с НДС]]/118*100</f>
        <v>2810.593220338983</v>
      </c>
      <c r="G165" s="23">
        <f t="shared" si="7"/>
        <v>3316.5</v>
      </c>
      <c r="H165" s="2"/>
      <c r="I165" s="2">
        <v>2211</v>
      </c>
      <c r="J165" s="34">
        <f>Таблица2[[#This Row],[Закупка
без НДС]]</f>
        <v>1873.7288135593221</v>
      </c>
      <c r="K165" s="34">
        <f t="shared" si="8"/>
        <v>2061.1016949152545</v>
      </c>
    </row>
    <row r="166" spans="1:11" x14ac:dyDescent="0.25">
      <c r="A166" s="20">
        <v>165</v>
      </c>
      <c r="B166" s="1" t="s">
        <v>161</v>
      </c>
      <c r="C166" s="21">
        <f t="shared" si="6"/>
        <v>298.30508474576271</v>
      </c>
      <c r="D166" s="22"/>
      <c r="E166" s="18">
        <v>352</v>
      </c>
      <c r="F166" s="19">
        <f>Таблица2[[#This Row],[продажа + 50%
с НДС]]/118*100</f>
        <v>447.45762711864404</v>
      </c>
      <c r="G166" s="23">
        <f t="shared" si="7"/>
        <v>528</v>
      </c>
      <c r="H166" s="2"/>
      <c r="I166" s="2">
        <v>352</v>
      </c>
      <c r="J166" s="34">
        <f>Таблица2[[#This Row],[Закупка
без НДС]]</f>
        <v>298.30508474576271</v>
      </c>
      <c r="K166" s="34">
        <f t="shared" si="8"/>
        <v>328.13559322033899</v>
      </c>
    </row>
    <row r="167" spans="1:11" x14ac:dyDescent="0.25">
      <c r="A167" s="20">
        <v>166</v>
      </c>
      <c r="B167" s="1" t="s">
        <v>162</v>
      </c>
      <c r="C167" s="21">
        <f t="shared" si="6"/>
        <v>553.38983050847457</v>
      </c>
      <c r="D167" s="22"/>
      <c r="E167" s="18">
        <v>653</v>
      </c>
      <c r="F167" s="19">
        <f>Таблица2[[#This Row],[продажа + 50%
с НДС]]/118*100</f>
        <v>830.08474576271192</v>
      </c>
      <c r="G167" s="23">
        <f t="shared" si="7"/>
        <v>979.5</v>
      </c>
      <c r="H167" s="2"/>
      <c r="I167" s="2">
        <v>653</v>
      </c>
      <c r="J167" s="34">
        <f>Таблица2[[#This Row],[Закупка
без НДС]]</f>
        <v>553.38983050847457</v>
      </c>
      <c r="K167" s="34">
        <f t="shared" si="8"/>
        <v>608.72881355932202</v>
      </c>
    </row>
    <row r="168" spans="1:11" x14ac:dyDescent="0.25">
      <c r="A168" s="17">
        <v>167</v>
      </c>
      <c r="B168" s="1" t="s">
        <v>163</v>
      </c>
      <c r="C168" s="21">
        <f t="shared" si="6"/>
        <v>325.59322033898309</v>
      </c>
      <c r="D168" s="22">
        <v>11.3</v>
      </c>
      <c r="E168" s="24">
        <f>Таблица2[[#This Row],[цены в долларах]]*$I$1</f>
        <v>384.20000000000005</v>
      </c>
      <c r="F168" s="19">
        <f>Таблица2[[#This Row],[продажа + 50%
с НДС]]/118*100</f>
        <v>488.38983050847463</v>
      </c>
      <c r="G168" s="23">
        <f t="shared" si="7"/>
        <v>576.30000000000007</v>
      </c>
      <c r="H168" s="2" t="s">
        <v>757</v>
      </c>
      <c r="I168" s="2"/>
      <c r="J168" s="34">
        <f>Таблица2[[#This Row],[Закупка
без НДС]]</f>
        <v>325.59322033898309</v>
      </c>
      <c r="K168" s="34">
        <f t="shared" si="8"/>
        <v>358.15254237288138</v>
      </c>
    </row>
    <row r="169" spans="1:11" x14ac:dyDescent="0.25">
      <c r="A169" s="20">
        <v>168</v>
      </c>
      <c r="B169" s="1" t="s">
        <v>788</v>
      </c>
      <c r="C169" s="21">
        <f t="shared" si="6"/>
        <v>1679.8305084745759</v>
      </c>
      <c r="D169" s="22">
        <v>58.3</v>
      </c>
      <c r="E169" s="24">
        <f>Таблица2[[#This Row],[цены в долларах]]*$I$1</f>
        <v>1982.1999999999998</v>
      </c>
      <c r="F169" s="19">
        <f>Таблица2[[#This Row],[продажа + 50%
с НДС]]/118*100</f>
        <v>2519.7457627118647</v>
      </c>
      <c r="G169" s="23">
        <f t="shared" si="7"/>
        <v>2973.3</v>
      </c>
      <c r="H169" s="2" t="s">
        <v>789</v>
      </c>
      <c r="I169" s="2"/>
      <c r="J169" s="34">
        <f>Таблица2[[#This Row],[Закупка
без НДС]]</f>
        <v>1679.8305084745759</v>
      </c>
      <c r="K169" s="34">
        <f t="shared" si="8"/>
        <v>1847.8135593220336</v>
      </c>
    </row>
    <row r="170" spans="1:11" x14ac:dyDescent="0.25">
      <c r="A170" s="20">
        <v>169</v>
      </c>
      <c r="B170" s="1" t="s">
        <v>164</v>
      </c>
      <c r="C170" s="21">
        <f t="shared" si="6"/>
        <v>1936.2711864406783</v>
      </c>
      <c r="D170" s="22">
        <v>67.2</v>
      </c>
      <c r="E170" s="24">
        <f>Таблица2[[#This Row],[цены в долларах]]*$I$1</f>
        <v>2284.8000000000002</v>
      </c>
      <c r="F170" s="19">
        <f>Таблица2[[#This Row],[продажа + 50%
с НДС]]/118*100</f>
        <v>2904.406779661017</v>
      </c>
      <c r="G170" s="23">
        <f t="shared" si="7"/>
        <v>3427.2</v>
      </c>
      <c r="H170" s="2" t="s">
        <v>791</v>
      </c>
      <c r="I170" s="2"/>
      <c r="J170" s="34">
        <f>Таблица2[[#This Row],[Закупка
без НДС]]</f>
        <v>1936.2711864406783</v>
      </c>
      <c r="K170" s="34">
        <f t="shared" si="8"/>
        <v>2129.898305084746</v>
      </c>
    </row>
    <row r="171" spans="1:11" x14ac:dyDescent="0.25">
      <c r="A171" s="17">
        <v>170</v>
      </c>
      <c r="B171" s="1" t="s">
        <v>165</v>
      </c>
      <c r="C171" s="21">
        <f t="shared" si="6"/>
        <v>289.83050847457628</v>
      </c>
      <c r="D171" s="22"/>
      <c r="E171" s="18">
        <v>342</v>
      </c>
      <c r="F171" s="19">
        <f>Таблица2[[#This Row],[продажа + 50%
с НДС]]/118*100</f>
        <v>434.74576271186447</v>
      </c>
      <c r="G171" s="23">
        <f t="shared" si="7"/>
        <v>513</v>
      </c>
      <c r="H171" s="2"/>
      <c r="I171" s="2">
        <v>342</v>
      </c>
      <c r="J171" s="34">
        <f>Таблица2[[#This Row],[Закупка
без НДС]]</f>
        <v>289.83050847457628</v>
      </c>
      <c r="K171" s="34">
        <f t="shared" si="8"/>
        <v>318.81355932203388</v>
      </c>
    </row>
    <row r="172" spans="1:11" x14ac:dyDescent="0.25">
      <c r="A172" s="20">
        <v>171</v>
      </c>
      <c r="B172" s="1" t="s">
        <v>166</v>
      </c>
      <c r="C172" s="21">
        <f t="shared" si="6"/>
        <v>366.94915254237287</v>
      </c>
      <c r="D172" s="22"/>
      <c r="E172" s="18">
        <v>433</v>
      </c>
      <c r="F172" s="19">
        <f>Таблица2[[#This Row],[продажа + 50%
с НДС]]/118*100</f>
        <v>550.42372881355936</v>
      </c>
      <c r="G172" s="23">
        <f t="shared" si="7"/>
        <v>649.5</v>
      </c>
      <c r="H172" s="2"/>
      <c r="I172" s="2">
        <v>433</v>
      </c>
      <c r="J172" s="34">
        <f>Таблица2[[#This Row],[Закупка
без НДС]]</f>
        <v>366.94915254237287</v>
      </c>
      <c r="K172" s="34">
        <f t="shared" si="8"/>
        <v>403.64406779661016</v>
      </c>
    </row>
    <row r="173" spans="1:11" x14ac:dyDescent="0.25">
      <c r="A173" s="20">
        <v>172</v>
      </c>
      <c r="B173" s="1" t="s">
        <v>167</v>
      </c>
      <c r="C173" s="21">
        <f t="shared" si="6"/>
        <v>391.86440677966101</v>
      </c>
      <c r="D173" s="22">
        <v>13.6</v>
      </c>
      <c r="E173" s="24">
        <f>Таблица2[[#This Row],[цены в долларах]]*$I$1</f>
        <v>462.4</v>
      </c>
      <c r="F173" s="19">
        <f>Таблица2[[#This Row],[продажа + 50%
с НДС]]/118*100</f>
        <v>587.79661016949149</v>
      </c>
      <c r="G173" s="23">
        <f t="shared" si="7"/>
        <v>693.6</v>
      </c>
      <c r="H173" s="2" t="s">
        <v>790</v>
      </c>
      <c r="I173" s="2"/>
      <c r="J173" s="34">
        <f>Таблица2[[#This Row],[Закупка
без НДС]]</f>
        <v>391.86440677966101</v>
      </c>
      <c r="K173" s="34">
        <f t="shared" si="8"/>
        <v>431.05084745762707</v>
      </c>
    </row>
    <row r="174" spans="1:11" x14ac:dyDescent="0.25">
      <c r="A174" s="17">
        <v>173</v>
      </c>
      <c r="B174" s="1" t="s">
        <v>168</v>
      </c>
      <c r="C174" s="21">
        <f t="shared" si="6"/>
        <v>310.16949152542372</v>
      </c>
      <c r="D174" s="22"/>
      <c r="E174" s="18">
        <v>366</v>
      </c>
      <c r="F174" s="19">
        <f>Таблица2[[#This Row],[продажа + 50%
с НДС]]/118*100</f>
        <v>465.25423728813553</v>
      </c>
      <c r="G174" s="23">
        <f t="shared" si="7"/>
        <v>549</v>
      </c>
      <c r="H174" s="2"/>
      <c r="I174" s="2">
        <v>366</v>
      </c>
      <c r="J174" s="34">
        <f>Таблица2[[#This Row],[Закупка
без НДС]]</f>
        <v>310.16949152542372</v>
      </c>
      <c r="K174" s="34">
        <f t="shared" si="8"/>
        <v>341.18644067796612</v>
      </c>
    </row>
    <row r="175" spans="1:11" x14ac:dyDescent="0.25">
      <c r="A175" s="20">
        <v>174</v>
      </c>
      <c r="B175" s="1" t="s">
        <v>169</v>
      </c>
      <c r="C175" s="21">
        <f t="shared" si="6"/>
        <v>1797.9661016949153</v>
      </c>
      <c r="D175" s="22">
        <v>62.4</v>
      </c>
      <c r="E175" s="24">
        <f>Таблица2[[#This Row],[цены в долларах]]*$I$1</f>
        <v>2121.6</v>
      </c>
      <c r="F175" s="19">
        <f>Таблица2[[#This Row],[продажа + 50%
с НДС]]/118*100</f>
        <v>2696.9491525423732</v>
      </c>
      <c r="G175" s="23">
        <f t="shared" si="7"/>
        <v>3182.4</v>
      </c>
      <c r="H175" s="2" t="s">
        <v>792</v>
      </c>
      <c r="I175" s="2"/>
      <c r="J175" s="34">
        <f>Таблица2[[#This Row],[Закупка
без НДС]]</f>
        <v>1797.9661016949153</v>
      </c>
      <c r="K175" s="34">
        <f t="shared" si="8"/>
        <v>1977.7627118644068</v>
      </c>
    </row>
    <row r="176" spans="1:11" x14ac:dyDescent="0.25">
      <c r="A176" s="20">
        <v>175</v>
      </c>
      <c r="B176" s="1" t="s">
        <v>170</v>
      </c>
      <c r="C176" s="21">
        <f t="shared" si="6"/>
        <v>459.32203389830511</v>
      </c>
      <c r="D176" s="22"/>
      <c r="E176" s="18">
        <v>542</v>
      </c>
      <c r="F176" s="19">
        <f>Таблица2[[#This Row],[продажа + 50%
с НДС]]/118*100</f>
        <v>688.98305084745766</v>
      </c>
      <c r="G176" s="23">
        <f t="shared" si="7"/>
        <v>813</v>
      </c>
      <c r="H176" s="2"/>
      <c r="I176" s="2">
        <v>542</v>
      </c>
      <c r="J176" s="34">
        <f>Таблица2[[#This Row],[Закупка
без НДС]]</f>
        <v>459.32203389830511</v>
      </c>
      <c r="K176" s="34">
        <f t="shared" si="8"/>
        <v>505.25423728813564</v>
      </c>
    </row>
    <row r="177" spans="1:11" x14ac:dyDescent="0.25">
      <c r="A177" s="17">
        <v>176</v>
      </c>
      <c r="B177" s="1" t="s">
        <v>171</v>
      </c>
      <c r="C177" s="21">
        <f t="shared" si="6"/>
        <v>538.81355932203383</v>
      </c>
      <c r="D177" s="22">
        <v>18.7</v>
      </c>
      <c r="E177" s="24">
        <f>Таблица2[[#This Row],[цены в долларах]]*$I$1</f>
        <v>635.79999999999995</v>
      </c>
      <c r="F177" s="19">
        <f>Таблица2[[#This Row],[продажа + 50%
с НДС]]/118*100</f>
        <v>808.22033898305085</v>
      </c>
      <c r="G177" s="23">
        <f t="shared" si="7"/>
        <v>953.7</v>
      </c>
      <c r="H177" s="2" t="s">
        <v>793</v>
      </c>
      <c r="I177" s="2"/>
      <c r="J177" s="34">
        <f>Таблица2[[#This Row],[Закупка
без НДС]]</f>
        <v>538.81355932203383</v>
      </c>
      <c r="K177" s="34">
        <f t="shared" si="8"/>
        <v>592.69491525423723</v>
      </c>
    </row>
    <row r="178" spans="1:11" x14ac:dyDescent="0.25">
      <c r="A178" s="20">
        <v>177</v>
      </c>
      <c r="B178" s="1" t="s">
        <v>172</v>
      </c>
      <c r="C178" s="21">
        <f t="shared" si="6"/>
        <v>350.84745762711867</v>
      </c>
      <c r="D178" s="22"/>
      <c r="E178" s="18">
        <v>414</v>
      </c>
      <c r="F178" s="19">
        <f>Таблица2[[#This Row],[продажа + 50%
с НДС]]/118*100</f>
        <v>526.27118644067798</v>
      </c>
      <c r="G178" s="23">
        <f t="shared" si="7"/>
        <v>621</v>
      </c>
      <c r="H178" s="2"/>
      <c r="I178" s="2">
        <v>414</v>
      </c>
      <c r="J178" s="34">
        <f>Таблица2[[#This Row],[Закупка
без НДС]]</f>
        <v>350.84745762711867</v>
      </c>
      <c r="K178" s="34">
        <f t="shared" si="8"/>
        <v>385.93220338983053</v>
      </c>
    </row>
    <row r="179" spans="1:11" x14ac:dyDescent="0.25">
      <c r="A179" s="20">
        <v>178</v>
      </c>
      <c r="B179" s="1" t="s">
        <v>173</v>
      </c>
      <c r="C179" s="21">
        <f t="shared" si="6"/>
        <v>1355.9322033898304</v>
      </c>
      <c r="D179" s="22"/>
      <c r="E179" s="18">
        <v>1600</v>
      </c>
      <c r="F179" s="19">
        <f>Таблица2[[#This Row],[продажа + 50%
с НДС]]/118*100</f>
        <v>2033.8983050847457</v>
      </c>
      <c r="G179" s="23">
        <f t="shared" si="7"/>
        <v>2400</v>
      </c>
      <c r="H179" s="2"/>
      <c r="I179" s="2">
        <v>1600</v>
      </c>
      <c r="J179" s="34">
        <f>Таблица2[[#This Row],[Закупка
без НДС]]</f>
        <v>1355.9322033898304</v>
      </c>
      <c r="K179" s="34">
        <f t="shared" si="8"/>
        <v>1491.5254237288134</v>
      </c>
    </row>
    <row r="180" spans="1:11" x14ac:dyDescent="0.25">
      <c r="A180" s="17">
        <v>179</v>
      </c>
      <c r="B180" s="1" t="s">
        <v>174</v>
      </c>
      <c r="C180" s="21">
        <f t="shared" si="6"/>
        <v>1089.1525423728813</v>
      </c>
      <c r="D180" s="22">
        <v>37.799999999999997</v>
      </c>
      <c r="E180" s="24">
        <f>Таблица2[[#This Row],[цены в долларах]]*$I$1</f>
        <v>1285.1999999999998</v>
      </c>
      <c r="F180" s="19">
        <f>Таблица2[[#This Row],[продажа + 50%
с НДС]]/118*100</f>
        <v>1633.7288135593219</v>
      </c>
      <c r="G180" s="23">
        <f t="shared" si="7"/>
        <v>1927.7999999999997</v>
      </c>
      <c r="H180" s="2" t="s">
        <v>794</v>
      </c>
      <c r="I180" s="2"/>
      <c r="J180" s="34">
        <f>Таблица2[[#This Row],[Закупка
без НДС]]</f>
        <v>1089.1525423728813</v>
      </c>
      <c r="K180" s="34">
        <f t="shared" si="8"/>
        <v>1198.0677966101694</v>
      </c>
    </row>
    <row r="181" spans="1:11" x14ac:dyDescent="0.25">
      <c r="A181" s="20">
        <v>180</v>
      </c>
      <c r="B181" s="1" t="s">
        <v>175</v>
      </c>
      <c r="C181" s="21">
        <f t="shared" si="6"/>
        <v>878.81355932203394</v>
      </c>
      <c r="D181" s="22"/>
      <c r="E181" s="18">
        <v>1037</v>
      </c>
      <c r="F181" s="19">
        <f>Таблица2[[#This Row],[продажа + 50%
с НДС]]/118*100</f>
        <v>1318.2203389830509</v>
      </c>
      <c r="G181" s="23">
        <f t="shared" si="7"/>
        <v>1555.5</v>
      </c>
      <c r="H181" s="2"/>
      <c r="I181" s="2">
        <v>1037</v>
      </c>
      <c r="J181" s="34">
        <f>Таблица2[[#This Row],[Закупка
без НДС]]</f>
        <v>878.81355932203394</v>
      </c>
      <c r="K181" s="34">
        <f t="shared" si="8"/>
        <v>966.69491525423723</v>
      </c>
    </row>
    <row r="182" spans="1:11" x14ac:dyDescent="0.25">
      <c r="A182" s="20">
        <v>181</v>
      </c>
      <c r="B182" s="1" t="s">
        <v>176</v>
      </c>
      <c r="C182" s="21">
        <f t="shared" si="6"/>
        <v>1440.6779661016949</v>
      </c>
      <c r="D182" s="22"/>
      <c r="E182" s="18">
        <v>1700</v>
      </c>
      <c r="F182" s="19">
        <f>Таблица2[[#This Row],[продажа + 50%
с НДС]]/118*100</f>
        <v>2161.0169491525421</v>
      </c>
      <c r="G182" s="23">
        <f t="shared" si="7"/>
        <v>2550</v>
      </c>
      <c r="H182" s="2"/>
      <c r="I182" s="2">
        <v>1700</v>
      </c>
      <c r="J182" s="34">
        <f>Таблица2[[#This Row],[Закупка
без НДС]]</f>
        <v>1440.6779661016949</v>
      </c>
      <c r="K182" s="34">
        <f t="shared" si="8"/>
        <v>1584.7457627118645</v>
      </c>
    </row>
    <row r="183" spans="1:11" x14ac:dyDescent="0.25">
      <c r="A183" s="17">
        <v>182</v>
      </c>
      <c r="B183" s="1" t="s">
        <v>177</v>
      </c>
      <c r="C183" s="21">
        <f t="shared" si="6"/>
        <v>1045.9322033898304</v>
      </c>
      <c r="D183" s="22">
        <v>36.299999999999997</v>
      </c>
      <c r="E183" s="24">
        <f>Таблица2[[#This Row],[цены в долларах]]*$I$1</f>
        <v>1234.1999999999998</v>
      </c>
      <c r="F183" s="19">
        <f>Таблица2[[#This Row],[продажа + 50%
с НДС]]/118*100</f>
        <v>1568.8983050847455</v>
      </c>
      <c r="G183" s="23">
        <f t="shared" si="7"/>
        <v>1851.2999999999997</v>
      </c>
      <c r="H183" s="2" t="s">
        <v>795</v>
      </c>
      <c r="I183" s="2"/>
      <c r="J183" s="34">
        <f>Таблица2[[#This Row],[Закупка
без НДС]]</f>
        <v>1045.9322033898304</v>
      </c>
      <c r="K183" s="34">
        <f t="shared" si="8"/>
        <v>1150.5254237288134</v>
      </c>
    </row>
    <row r="184" spans="1:11" x14ac:dyDescent="0.25">
      <c r="A184" s="20">
        <v>183</v>
      </c>
      <c r="B184" s="1" t="s">
        <v>178</v>
      </c>
      <c r="C184" s="21">
        <f t="shared" si="6"/>
        <v>579.66101694915255</v>
      </c>
      <c r="D184" s="22"/>
      <c r="E184" s="18">
        <v>684</v>
      </c>
      <c r="F184" s="19">
        <f>Таблица2[[#This Row],[продажа + 50%
с НДС]]/118*100</f>
        <v>869.49152542372894</v>
      </c>
      <c r="G184" s="23">
        <f t="shared" si="7"/>
        <v>1026</v>
      </c>
      <c r="H184" s="2"/>
      <c r="I184" s="2">
        <v>684</v>
      </c>
      <c r="J184" s="34">
        <f>Таблица2[[#This Row],[Закупка
без НДС]]</f>
        <v>579.66101694915255</v>
      </c>
      <c r="K184" s="34">
        <f t="shared" si="8"/>
        <v>637.62711864406776</v>
      </c>
    </row>
    <row r="185" spans="1:11" x14ac:dyDescent="0.25">
      <c r="A185" s="20">
        <v>184</v>
      </c>
      <c r="B185" s="1" t="s">
        <v>179</v>
      </c>
      <c r="C185" s="21">
        <f t="shared" si="6"/>
        <v>1411.8644067796611</v>
      </c>
      <c r="D185" s="22">
        <v>49</v>
      </c>
      <c r="E185" s="24">
        <f>Таблица2[[#This Row],[цены в долларах]]*$I$1</f>
        <v>1666</v>
      </c>
      <c r="F185" s="19">
        <f>Таблица2[[#This Row],[продажа + 50%
с НДС]]/118*100</f>
        <v>2117.7966101694915</v>
      </c>
      <c r="G185" s="23">
        <f t="shared" si="7"/>
        <v>2499</v>
      </c>
      <c r="H185" s="2" t="s">
        <v>796</v>
      </c>
      <c r="I185" s="2"/>
      <c r="J185" s="34">
        <f>Таблица2[[#This Row],[Закупка
без НДС]]</f>
        <v>1411.8644067796611</v>
      </c>
      <c r="K185" s="34">
        <f t="shared" si="8"/>
        <v>1553.0508474576272</v>
      </c>
    </row>
    <row r="186" spans="1:11" x14ac:dyDescent="0.25">
      <c r="A186" s="17">
        <v>185</v>
      </c>
      <c r="B186" s="1" t="s">
        <v>180</v>
      </c>
      <c r="C186" s="21">
        <f t="shared" si="6"/>
        <v>756.77966101694915</v>
      </c>
      <c r="D186" s="22"/>
      <c r="E186" s="18">
        <v>893</v>
      </c>
      <c r="F186" s="19">
        <f>Таблица2[[#This Row],[продажа + 50%
с НДС]]/118*100</f>
        <v>1135.1694915254236</v>
      </c>
      <c r="G186" s="23">
        <f t="shared" si="7"/>
        <v>1339.5</v>
      </c>
      <c r="H186" s="2"/>
      <c r="I186" s="2">
        <v>893</v>
      </c>
      <c r="J186" s="34">
        <f>Таблица2[[#This Row],[Закупка
без НДС]]</f>
        <v>756.77966101694915</v>
      </c>
      <c r="K186" s="34">
        <f t="shared" si="8"/>
        <v>832.45762711864404</v>
      </c>
    </row>
    <row r="187" spans="1:11" x14ac:dyDescent="0.25">
      <c r="A187" s="20">
        <v>186</v>
      </c>
      <c r="B187" s="1" t="s">
        <v>181</v>
      </c>
      <c r="C187" s="21">
        <f t="shared" si="6"/>
        <v>387.28813559322032</v>
      </c>
      <c r="D187" s="22"/>
      <c r="E187" s="18">
        <v>457</v>
      </c>
      <c r="F187" s="19">
        <f>Таблица2[[#This Row],[продажа + 50%
с НДС]]/118*100</f>
        <v>580.93220338983053</v>
      </c>
      <c r="G187" s="23">
        <f t="shared" si="7"/>
        <v>685.5</v>
      </c>
      <c r="H187" s="2"/>
      <c r="I187" s="2">
        <v>457</v>
      </c>
      <c r="J187" s="34">
        <f>Таблица2[[#This Row],[Закупка
без НДС]]</f>
        <v>387.28813559322032</v>
      </c>
      <c r="K187" s="34">
        <f t="shared" si="8"/>
        <v>426.01694915254234</v>
      </c>
    </row>
    <row r="188" spans="1:11" x14ac:dyDescent="0.25">
      <c r="A188" s="20">
        <v>187</v>
      </c>
      <c r="B188" s="1" t="s">
        <v>182</v>
      </c>
      <c r="C188" s="21">
        <f t="shared" si="6"/>
        <v>409.15254237288127</v>
      </c>
      <c r="D188" s="22">
        <v>14.2</v>
      </c>
      <c r="E188" s="24">
        <f>Таблица2[[#This Row],[цены в долларах]]*$I$1</f>
        <v>482.79999999999995</v>
      </c>
      <c r="F188" s="19">
        <f>Таблица2[[#This Row],[продажа + 50%
с НДС]]/118*100</f>
        <v>613.72881355932213</v>
      </c>
      <c r="G188" s="23">
        <f t="shared" si="7"/>
        <v>724.2</v>
      </c>
      <c r="H188" s="2" t="s">
        <v>797</v>
      </c>
      <c r="I188" s="2"/>
      <c r="J188" s="34">
        <f>Таблица2[[#This Row],[Закупка
без НДС]]</f>
        <v>409.15254237288127</v>
      </c>
      <c r="K188" s="34">
        <f t="shared" si="8"/>
        <v>450.06779661016941</v>
      </c>
    </row>
    <row r="189" spans="1:11" x14ac:dyDescent="0.25">
      <c r="A189" s="17">
        <v>188</v>
      </c>
      <c r="B189" s="1" t="s">
        <v>183</v>
      </c>
      <c r="C189" s="21">
        <f t="shared" si="6"/>
        <v>409.15254237288127</v>
      </c>
      <c r="D189" s="22">
        <v>14.2</v>
      </c>
      <c r="E189" s="24">
        <f>Таблица2[[#This Row],[цены в долларах]]*$I$1</f>
        <v>482.79999999999995</v>
      </c>
      <c r="F189" s="19">
        <f>Таблица2[[#This Row],[продажа + 50%
с НДС]]/118*100</f>
        <v>613.72881355932213</v>
      </c>
      <c r="G189" s="23">
        <f t="shared" si="7"/>
        <v>724.2</v>
      </c>
      <c r="H189" s="2" t="s">
        <v>797</v>
      </c>
      <c r="I189" s="2"/>
      <c r="J189" s="34">
        <f>Таблица2[[#This Row],[Закупка
без НДС]]</f>
        <v>409.15254237288127</v>
      </c>
      <c r="K189" s="34">
        <f t="shared" si="8"/>
        <v>450.06779661016941</v>
      </c>
    </row>
    <row r="190" spans="1:11" x14ac:dyDescent="0.25">
      <c r="A190" s="20">
        <v>189</v>
      </c>
      <c r="B190" s="1" t="s">
        <v>184</v>
      </c>
      <c r="C190" s="21">
        <f t="shared" si="6"/>
        <v>454.23728813559325</v>
      </c>
      <c r="D190" s="22"/>
      <c r="E190" s="18">
        <v>536</v>
      </c>
      <c r="F190" s="19">
        <f>Таблица2[[#This Row],[продажа + 50%
с НДС]]/118*100</f>
        <v>681.35593220338978</v>
      </c>
      <c r="G190" s="23">
        <f t="shared" si="7"/>
        <v>804</v>
      </c>
      <c r="H190" s="2"/>
      <c r="I190" s="2">
        <v>536</v>
      </c>
      <c r="J190" s="34">
        <f>Таблица2[[#This Row],[Закупка
без НДС]]</f>
        <v>454.23728813559325</v>
      </c>
      <c r="K190" s="34">
        <f t="shared" si="8"/>
        <v>499.66101694915255</v>
      </c>
    </row>
    <row r="191" spans="1:11" x14ac:dyDescent="0.25">
      <c r="A191" s="20">
        <v>190</v>
      </c>
      <c r="B191" s="1" t="s">
        <v>185</v>
      </c>
      <c r="C191" s="21">
        <f t="shared" si="6"/>
        <v>457.62711864406782</v>
      </c>
      <c r="D191" s="22"/>
      <c r="E191" s="18">
        <v>540</v>
      </c>
      <c r="F191" s="19">
        <f>Таблица2[[#This Row],[продажа + 50%
с НДС]]/118*100</f>
        <v>686.4406779661017</v>
      </c>
      <c r="G191" s="23">
        <f t="shared" si="7"/>
        <v>810</v>
      </c>
      <c r="H191" s="2"/>
      <c r="I191" s="2">
        <v>540</v>
      </c>
      <c r="J191" s="34">
        <f>Таблица2[[#This Row],[Закупка
без НДС]]</f>
        <v>457.62711864406782</v>
      </c>
      <c r="K191" s="34">
        <f t="shared" si="8"/>
        <v>503.38983050847463</v>
      </c>
    </row>
    <row r="192" spans="1:11" x14ac:dyDescent="0.25">
      <c r="A192" s="17">
        <v>191</v>
      </c>
      <c r="B192" s="1" t="s">
        <v>186</v>
      </c>
      <c r="C192" s="21">
        <f t="shared" si="6"/>
        <v>489.83050847457628</v>
      </c>
      <c r="D192" s="22">
        <v>17</v>
      </c>
      <c r="E192" s="24">
        <f>Таблица2[[#This Row],[цены в долларах]]*$I$1</f>
        <v>578</v>
      </c>
      <c r="F192" s="19">
        <f>Таблица2[[#This Row],[продажа + 50%
с НДС]]/118*100</f>
        <v>734.74576271186447</v>
      </c>
      <c r="G192" s="23">
        <f t="shared" si="7"/>
        <v>867</v>
      </c>
      <c r="H192" s="2" t="s">
        <v>798</v>
      </c>
      <c r="I192" s="2"/>
      <c r="J192" s="34">
        <f>Таблица2[[#This Row],[Закупка
без НДС]]</f>
        <v>489.83050847457628</v>
      </c>
      <c r="K192" s="34">
        <f t="shared" si="8"/>
        <v>538.81355932203394</v>
      </c>
    </row>
    <row r="193" spans="1:11" x14ac:dyDescent="0.25">
      <c r="A193" s="20">
        <v>192</v>
      </c>
      <c r="B193" s="1" t="s">
        <v>187</v>
      </c>
      <c r="C193" s="21">
        <f t="shared" ref="C193:C256" si="9">E193*100/118</f>
        <v>527.11864406779659</v>
      </c>
      <c r="D193" s="22"/>
      <c r="E193" s="18">
        <v>622</v>
      </c>
      <c r="F193" s="19">
        <f>Таблица2[[#This Row],[продажа + 50%
с НДС]]/118*100</f>
        <v>790.67796610169489</v>
      </c>
      <c r="G193" s="23">
        <f t="shared" si="7"/>
        <v>933</v>
      </c>
      <c r="H193" s="2"/>
      <c r="I193" s="2">
        <v>622</v>
      </c>
      <c r="J193" s="34">
        <f>Таблица2[[#This Row],[Закупка
без НДС]]</f>
        <v>527.11864406779659</v>
      </c>
      <c r="K193" s="34">
        <f t="shared" si="8"/>
        <v>579.83050847457628</v>
      </c>
    </row>
    <row r="194" spans="1:11" x14ac:dyDescent="0.25">
      <c r="A194" s="20">
        <v>193</v>
      </c>
      <c r="B194" s="1" t="s">
        <v>188</v>
      </c>
      <c r="C194" s="21">
        <f t="shared" si="9"/>
        <v>527.11864406779659</v>
      </c>
      <c r="D194" s="22"/>
      <c r="E194" s="18">
        <v>622</v>
      </c>
      <c r="F194" s="19">
        <f>Таблица2[[#This Row],[продажа + 50%
с НДС]]/118*100</f>
        <v>790.67796610169489</v>
      </c>
      <c r="G194" s="23">
        <f t="shared" ref="G194:G257" si="10">E194*(100+$H$1)/100</f>
        <v>933</v>
      </c>
      <c r="H194" s="2"/>
      <c r="I194" s="2">
        <v>622</v>
      </c>
      <c r="J194" s="34">
        <f>Таблица2[[#This Row],[Закупка
без НДС]]</f>
        <v>527.11864406779659</v>
      </c>
      <c r="K194" s="34">
        <f t="shared" si="8"/>
        <v>579.83050847457628</v>
      </c>
    </row>
    <row r="195" spans="1:11" x14ac:dyDescent="0.25">
      <c r="A195" s="17">
        <v>194</v>
      </c>
      <c r="B195" s="1" t="s">
        <v>189</v>
      </c>
      <c r="C195" s="21">
        <f t="shared" si="9"/>
        <v>405.08474576271186</v>
      </c>
      <c r="D195" s="22"/>
      <c r="E195" s="18">
        <v>478</v>
      </c>
      <c r="F195" s="19">
        <f>Таблица2[[#This Row],[продажа + 50%
с НДС]]/118*100</f>
        <v>607.62711864406788</v>
      </c>
      <c r="G195" s="23">
        <f t="shared" si="10"/>
        <v>717</v>
      </c>
      <c r="H195" s="2"/>
      <c r="I195" s="2">
        <v>478</v>
      </c>
      <c r="J195" s="34">
        <f>Таблица2[[#This Row],[Закупка
без НДС]]</f>
        <v>405.08474576271186</v>
      </c>
      <c r="K195" s="34">
        <f t="shared" ref="K195:K258" si="11">J195*110/100</f>
        <v>445.59322033898309</v>
      </c>
    </row>
    <row r="196" spans="1:11" x14ac:dyDescent="0.25">
      <c r="A196" s="20">
        <v>195</v>
      </c>
      <c r="B196" s="1" t="s">
        <v>190</v>
      </c>
      <c r="C196" s="21">
        <f t="shared" si="9"/>
        <v>2541.3559322033898</v>
      </c>
      <c r="D196" s="22">
        <v>88.2</v>
      </c>
      <c r="E196" s="24">
        <f>Таблица2[[#This Row],[цены в долларах]]*$I$1</f>
        <v>2998.8</v>
      </c>
      <c r="F196" s="19">
        <f>Таблица2[[#This Row],[продажа + 50%
с НДС]]/118*100</f>
        <v>3812.0338983050842</v>
      </c>
      <c r="G196" s="23">
        <f t="shared" si="10"/>
        <v>4498.2</v>
      </c>
      <c r="H196" s="2" t="s">
        <v>799</v>
      </c>
      <c r="I196" s="2"/>
      <c r="J196" s="34">
        <f>Таблица2[[#This Row],[Закупка
без НДС]]</f>
        <v>2541.3559322033898</v>
      </c>
      <c r="K196" s="34">
        <f t="shared" si="11"/>
        <v>2795.4915254237289</v>
      </c>
    </row>
    <row r="197" spans="1:11" x14ac:dyDescent="0.25">
      <c r="A197" s="20">
        <v>196</v>
      </c>
      <c r="B197" s="1" t="s">
        <v>191</v>
      </c>
      <c r="C197" s="21">
        <f t="shared" si="9"/>
        <v>2167.2881355932204</v>
      </c>
      <c r="D197" s="22"/>
      <c r="E197" s="18">
        <v>2557.4</v>
      </c>
      <c r="F197" s="19">
        <f>Таблица2[[#This Row],[продажа + 50%
с НДС]]/118*100</f>
        <v>3250.9322033898306</v>
      </c>
      <c r="G197" s="23">
        <f t="shared" si="10"/>
        <v>3836.1</v>
      </c>
      <c r="H197" s="2"/>
      <c r="I197" s="2">
        <v>2557.4</v>
      </c>
      <c r="J197" s="34">
        <f>Таблица2[[#This Row],[Закупка
без НДС]]</f>
        <v>2167.2881355932204</v>
      </c>
      <c r="K197" s="34">
        <f t="shared" si="11"/>
        <v>2384.0169491525426</v>
      </c>
    </row>
    <row r="198" spans="1:11" x14ac:dyDescent="0.25">
      <c r="A198" s="17">
        <v>197</v>
      </c>
      <c r="B198" s="1" t="s">
        <v>192</v>
      </c>
      <c r="C198" s="21">
        <f t="shared" si="9"/>
        <v>2503.8135593220341</v>
      </c>
      <c r="D198" s="22"/>
      <c r="E198" s="18">
        <v>2954.5</v>
      </c>
      <c r="F198" s="19">
        <f>Таблица2[[#This Row],[продажа + 50%
с НДС]]/118*100</f>
        <v>3755.7203389830506</v>
      </c>
      <c r="G198" s="23">
        <f t="shared" si="10"/>
        <v>4431.75</v>
      </c>
      <c r="H198" s="2"/>
      <c r="I198" s="2">
        <v>2954.5</v>
      </c>
      <c r="J198" s="34">
        <f>Таблица2[[#This Row],[Закупка
без НДС]]</f>
        <v>2503.8135593220341</v>
      </c>
      <c r="K198" s="34">
        <f t="shared" si="11"/>
        <v>2754.1949152542379</v>
      </c>
    </row>
    <row r="199" spans="1:11" x14ac:dyDescent="0.25">
      <c r="A199" s="20">
        <v>198</v>
      </c>
      <c r="B199" s="1" t="s">
        <v>193</v>
      </c>
      <c r="C199" s="21">
        <f t="shared" si="9"/>
        <v>845.33898305084745</v>
      </c>
      <c r="D199" s="22"/>
      <c r="E199" s="18">
        <v>997.5</v>
      </c>
      <c r="F199" s="19">
        <f>Таблица2[[#This Row],[продажа + 50%
с НДС]]/118*100</f>
        <v>1268.0084745762711</v>
      </c>
      <c r="G199" s="23">
        <f t="shared" si="10"/>
        <v>1496.25</v>
      </c>
      <c r="H199" s="2"/>
      <c r="I199" s="2">
        <v>997.5</v>
      </c>
      <c r="J199" s="34">
        <f>Таблица2[[#This Row],[Закупка
без НДС]]</f>
        <v>845.33898305084745</v>
      </c>
      <c r="K199" s="34">
        <f t="shared" si="11"/>
        <v>929.87288135593224</v>
      </c>
    </row>
    <row r="200" spans="1:11" x14ac:dyDescent="0.25">
      <c r="A200" s="20">
        <v>199</v>
      </c>
      <c r="B200" s="1" t="s">
        <v>194</v>
      </c>
      <c r="C200" s="21">
        <f t="shared" si="9"/>
        <v>571.18644067796606</v>
      </c>
      <c r="D200" s="22"/>
      <c r="E200" s="18">
        <v>674</v>
      </c>
      <c r="F200" s="19">
        <f>Таблица2[[#This Row],[продажа + 50%
с НДС]]/118*100</f>
        <v>856.77966101694915</v>
      </c>
      <c r="G200" s="23">
        <f t="shared" si="10"/>
        <v>1011</v>
      </c>
      <c r="H200" s="2"/>
      <c r="I200" s="2">
        <v>674</v>
      </c>
      <c r="J200" s="34">
        <f>Таблица2[[#This Row],[Закупка
без НДС]]</f>
        <v>571.18644067796606</v>
      </c>
      <c r="K200" s="34">
        <f t="shared" si="11"/>
        <v>628.30508474576266</v>
      </c>
    </row>
    <row r="201" spans="1:11" x14ac:dyDescent="0.25">
      <c r="A201" s="17">
        <v>200</v>
      </c>
      <c r="B201" s="1" t="s">
        <v>195</v>
      </c>
      <c r="C201" s="21">
        <f t="shared" si="9"/>
        <v>642.54237288135596</v>
      </c>
      <c r="D201" s="22">
        <v>22.3</v>
      </c>
      <c r="E201" s="24">
        <f>Таблица2[[#This Row],[цены в долларах]]*$I$1</f>
        <v>758.2</v>
      </c>
      <c r="F201" s="19">
        <f>Таблица2[[#This Row],[продажа + 50%
с НДС]]/118*100</f>
        <v>963.81355932203383</v>
      </c>
      <c r="G201" s="23">
        <f t="shared" si="10"/>
        <v>1137.3</v>
      </c>
      <c r="H201" s="2" t="s">
        <v>800</v>
      </c>
      <c r="I201" s="2"/>
      <c r="J201" s="34">
        <f>Таблица2[[#This Row],[Закупка
без НДС]]</f>
        <v>642.54237288135596</v>
      </c>
      <c r="K201" s="34">
        <f t="shared" si="11"/>
        <v>706.7966101694916</v>
      </c>
    </row>
    <row r="202" spans="1:11" x14ac:dyDescent="0.25">
      <c r="A202" s="20">
        <v>201</v>
      </c>
      <c r="B202" s="1" t="s">
        <v>196</v>
      </c>
      <c r="C202" s="21">
        <f t="shared" si="9"/>
        <v>407.62711864406782</v>
      </c>
      <c r="D202" s="22"/>
      <c r="E202" s="18">
        <v>481</v>
      </c>
      <c r="F202" s="19">
        <f>Таблица2[[#This Row],[продажа + 50%
с НДС]]/118*100</f>
        <v>611.4406779661017</v>
      </c>
      <c r="G202" s="23">
        <f t="shared" si="10"/>
        <v>721.5</v>
      </c>
      <c r="H202" s="2"/>
      <c r="I202" s="2">
        <v>481</v>
      </c>
      <c r="J202" s="34">
        <f>Таблица2[[#This Row],[Закупка
без НДС]]</f>
        <v>407.62711864406782</v>
      </c>
      <c r="K202" s="34">
        <f t="shared" si="11"/>
        <v>448.38983050847463</v>
      </c>
    </row>
    <row r="203" spans="1:11" x14ac:dyDescent="0.25">
      <c r="A203" s="20">
        <v>202</v>
      </c>
      <c r="B203" s="1" t="s">
        <v>197</v>
      </c>
      <c r="C203" s="21">
        <f t="shared" si="9"/>
        <v>915.25423728813564</v>
      </c>
      <c r="D203" s="22"/>
      <c r="E203" s="18">
        <v>1080</v>
      </c>
      <c r="F203" s="19">
        <f>Таблица2[[#This Row],[продажа + 50%
с НДС]]/118*100</f>
        <v>1372.8813559322034</v>
      </c>
      <c r="G203" s="23">
        <f t="shared" si="10"/>
        <v>1620</v>
      </c>
      <c r="H203" s="2"/>
      <c r="I203" s="2">
        <v>1080</v>
      </c>
      <c r="J203" s="34">
        <f>Таблица2[[#This Row],[Закупка
без НДС]]</f>
        <v>915.25423728813564</v>
      </c>
      <c r="K203" s="34">
        <f t="shared" si="11"/>
        <v>1006.7796610169493</v>
      </c>
    </row>
    <row r="204" spans="1:11" x14ac:dyDescent="0.25">
      <c r="A204" s="17">
        <v>203</v>
      </c>
      <c r="B204" s="1" t="s">
        <v>198</v>
      </c>
      <c r="C204" s="21">
        <f t="shared" si="9"/>
        <v>878.81355932203394</v>
      </c>
      <c r="D204" s="22"/>
      <c r="E204" s="18">
        <v>1037</v>
      </c>
      <c r="F204" s="19">
        <f>Таблица2[[#This Row],[продажа + 50%
с НДС]]/118*100</f>
        <v>1318.2203389830509</v>
      </c>
      <c r="G204" s="23">
        <f t="shared" si="10"/>
        <v>1555.5</v>
      </c>
      <c r="H204" s="2"/>
      <c r="I204" s="2">
        <v>1037</v>
      </c>
      <c r="J204" s="34">
        <f>Таблица2[[#This Row],[Закупка
без НДС]]</f>
        <v>878.81355932203394</v>
      </c>
      <c r="K204" s="34">
        <f t="shared" si="11"/>
        <v>966.69491525423723</v>
      </c>
    </row>
    <row r="205" spans="1:11" x14ac:dyDescent="0.25">
      <c r="A205" s="20">
        <v>204</v>
      </c>
      <c r="B205" s="1" t="s">
        <v>199</v>
      </c>
      <c r="C205" s="21">
        <f t="shared" si="9"/>
        <v>864.40677966101691</v>
      </c>
      <c r="D205" s="22">
        <v>30</v>
      </c>
      <c r="E205" s="24">
        <f>Таблица2[[#This Row],[цены в долларах]]*$I$1</f>
        <v>1020</v>
      </c>
      <c r="F205" s="19">
        <f>Таблица2[[#This Row],[продажа + 50%
с НДС]]/118*100</f>
        <v>1296.6101694915255</v>
      </c>
      <c r="G205" s="23">
        <f t="shared" si="10"/>
        <v>1530</v>
      </c>
      <c r="H205" s="2" t="s">
        <v>801</v>
      </c>
      <c r="I205" s="2"/>
      <c r="J205" s="34">
        <f>Таблица2[[#This Row],[Закупка
без НДС]]</f>
        <v>864.40677966101691</v>
      </c>
      <c r="K205" s="34">
        <f t="shared" si="11"/>
        <v>950.84745762711862</v>
      </c>
    </row>
    <row r="206" spans="1:11" x14ac:dyDescent="0.25">
      <c r="A206" s="20">
        <v>205</v>
      </c>
      <c r="B206" s="1" t="s">
        <v>200</v>
      </c>
      <c r="C206" s="21">
        <f t="shared" si="9"/>
        <v>658.47457627118649</v>
      </c>
      <c r="D206" s="22"/>
      <c r="E206" s="18">
        <v>777</v>
      </c>
      <c r="F206" s="19">
        <f>Таблица2[[#This Row],[продажа + 50%
с НДС]]/118*100</f>
        <v>987.71186440677957</v>
      </c>
      <c r="G206" s="23">
        <f t="shared" si="10"/>
        <v>1165.5</v>
      </c>
      <c r="H206" s="2"/>
      <c r="I206" s="2">
        <v>777</v>
      </c>
      <c r="J206" s="34">
        <f>Таблица2[[#This Row],[Закупка
без НДС]]</f>
        <v>658.47457627118649</v>
      </c>
      <c r="K206" s="34">
        <f t="shared" si="11"/>
        <v>724.32203389830511</v>
      </c>
    </row>
    <row r="207" spans="1:11" x14ac:dyDescent="0.25">
      <c r="A207" s="17">
        <v>206</v>
      </c>
      <c r="B207" s="1" t="s">
        <v>201</v>
      </c>
      <c r="C207" s="21">
        <f t="shared" si="9"/>
        <v>1036.4406779661017</v>
      </c>
      <c r="D207" s="22"/>
      <c r="E207" s="18">
        <v>1223</v>
      </c>
      <c r="F207" s="19">
        <f>Таблица2[[#This Row],[продажа + 50%
с НДС]]/118*100</f>
        <v>1554.6610169491526</v>
      </c>
      <c r="G207" s="23">
        <f t="shared" si="10"/>
        <v>1834.5</v>
      </c>
      <c r="H207" s="2"/>
      <c r="I207" s="2">
        <v>1223</v>
      </c>
      <c r="J207" s="34">
        <f>Таблица2[[#This Row],[Закупка
без НДС]]</f>
        <v>1036.4406779661017</v>
      </c>
      <c r="K207" s="34">
        <f t="shared" si="11"/>
        <v>1140.0847457627119</v>
      </c>
    </row>
    <row r="208" spans="1:11" x14ac:dyDescent="0.25">
      <c r="A208" s="20">
        <v>207</v>
      </c>
      <c r="B208" s="1" t="s">
        <v>202</v>
      </c>
      <c r="C208" s="21">
        <f t="shared" si="9"/>
        <v>1389.8305084745762</v>
      </c>
      <c r="D208" s="22"/>
      <c r="E208" s="18">
        <v>1640</v>
      </c>
      <c r="F208" s="19">
        <f>Таблица2[[#This Row],[продажа + 50%
с НДС]]/118*100</f>
        <v>2084.7457627118642</v>
      </c>
      <c r="G208" s="23">
        <f t="shared" si="10"/>
        <v>2460</v>
      </c>
      <c r="H208" s="2"/>
      <c r="I208" s="2">
        <v>1640</v>
      </c>
      <c r="J208" s="34">
        <f>Таблица2[[#This Row],[Закупка
без НДС]]</f>
        <v>1389.8305084745762</v>
      </c>
      <c r="K208" s="34">
        <f t="shared" si="11"/>
        <v>1528.8135593220338</v>
      </c>
    </row>
    <row r="209" spans="1:11" x14ac:dyDescent="0.25">
      <c r="A209" s="20">
        <v>208</v>
      </c>
      <c r="B209" s="1" t="s">
        <v>203</v>
      </c>
      <c r="C209" s="21">
        <f t="shared" si="9"/>
        <v>1123.7288135593221</v>
      </c>
      <c r="D209" s="22">
        <v>39</v>
      </c>
      <c r="E209" s="24">
        <f>Таблица2[[#This Row],[цены в долларах]]*$I$1</f>
        <v>1326</v>
      </c>
      <c r="F209" s="19">
        <f>Таблица2[[#This Row],[продажа + 50%
с НДС]]/118*100</f>
        <v>1685.593220338983</v>
      </c>
      <c r="G209" s="23">
        <f t="shared" si="10"/>
        <v>1989</v>
      </c>
      <c r="H209" s="2" t="s">
        <v>802</v>
      </c>
      <c r="I209" s="2"/>
      <c r="J209" s="34">
        <f>Таблица2[[#This Row],[Закупка
без НДС]]</f>
        <v>1123.7288135593221</v>
      </c>
      <c r="K209" s="34">
        <f t="shared" si="11"/>
        <v>1236.1016949152543</v>
      </c>
    </row>
    <row r="210" spans="1:11" x14ac:dyDescent="0.25">
      <c r="A210" s="17">
        <v>209</v>
      </c>
      <c r="B210" s="1" t="s">
        <v>204</v>
      </c>
      <c r="C210" s="21">
        <f t="shared" si="9"/>
        <v>1025.4237288135594</v>
      </c>
      <c r="D210" s="22"/>
      <c r="E210" s="18">
        <v>1210</v>
      </c>
      <c r="F210" s="19">
        <f>Таблица2[[#This Row],[продажа + 50%
с НДС]]/118*100</f>
        <v>1538.1355932203389</v>
      </c>
      <c r="G210" s="23">
        <f t="shared" si="10"/>
        <v>1815</v>
      </c>
      <c r="H210" s="2"/>
      <c r="I210" s="2">
        <v>1210</v>
      </c>
      <c r="J210" s="34">
        <f>Таблица2[[#This Row],[Закупка
без НДС]]</f>
        <v>1025.4237288135594</v>
      </c>
      <c r="K210" s="34">
        <f t="shared" si="11"/>
        <v>1127.9661016949153</v>
      </c>
    </row>
    <row r="211" spans="1:11" x14ac:dyDescent="0.25">
      <c r="A211" s="20">
        <v>210</v>
      </c>
      <c r="B211" s="1" t="s">
        <v>205</v>
      </c>
      <c r="C211" s="21">
        <f t="shared" si="9"/>
        <v>1196.6101694915253</v>
      </c>
      <c r="D211" s="22"/>
      <c r="E211" s="18">
        <v>1412</v>
      </c>
      <c r="F211" s="19">
        <f>Таблица2[[#This Row],[продажа + 50%
с НДС]]/118*100</f>
        <v>1794.9152542372883</v>
      </c>
      <c r="G211" s="23">
        <f t="shared" si="10"/>
        <v>2118</v>
      </c>
      <c r="H211" s="2"/>
      <c r="I211" s="2">
        <v>1412</v>
      </c>
      <c r="J211" s="34">
        <f>Таблица2[[#This Row],[Закупка
без НДС]]</f>
        <v>1196.6101694915253</v>
      </c>
      <c r="K211" s="34">
        <f t="shared" si="11"/>
        <v>1316.2711864406779</v>
      </c>
    </row>
    <row r="212" spans="1:11" x14ac:dyDescent="0.25">
      <c r="A212" s="20">
        <v>211</v>
      </c>
      <c r="B212" s="1" t="s">
        <v>206</v>
      </c>
      <c r="C212" s="21">
        <f t="shared" si="9"/>
        <v>1600.8474576271187</v>
      </c>
      <c r="D212" s="22"/>
      <c r="E212" s="18">
        <v>1889</v>
      </c>
      <c r="F212" s="19">
        <f>Таблица2[[#This Row],[продажа + 50%
с НДС]]/118*100</f>
        <v>2401.2711864406779</v>
      </c>
      <c r="G212" s="23">
        <f t="shared" si="10"/>
        <v>2833.5</v>
      </c>
      <c r="H212" s="2"/>
      <c r="I212" s="2">
        <v>1889</v>
      </c>
      <c r="J212" s="34">
        <f>Таблица2[[#This Row],[Закупка
без НДС]]</f>
        <v>1600.8474576271187</v>
      </c>
      <c r="K212" s="34">
        <f t="shared" si="11"/>
        <v>1760.9322033898306</v>
      </c>
    </row>
    <row r="213" spans="1:11" x14ac:dyDescent="0.25">
      <c r="A213" s="17">
        <v>212</v>
      </c>
      <c r="B213" s="1" t="s">
        <v>207</v>
      </c>
      <c r="C213" s="21">
        <f t="shared" si="9"/>
        <v>1498.3050847457628</v>
      </c>
      <c r="D213" s="22">
        <v>52</v>
      </c>
      <c r="E213" s="24">
        <f>Таблица2[[#This Row],[цены в долларах]]*$I$1</f>
        <v>1768</v>
      </c>
      <c r="F213" s="19">
        <f>Таблица2[[#This Row],[продажа + 50%
с НДС]]/118*100</f>
        <v>2247.4576271186438</v>
      </c>
      <c r="G213" s="23">
        <f t="shared" si="10"/>
        <v>2652</v>
      </c>
      <c r="H213" s="2" t="s">
        <v>803</v>
      </c>
      <c r="I213" s="2"/>
      <c r="J213" s="34">
        <f>Таблица2[[#This Row],[Закупка
без НДС]]</f>
        <v>1498.3050847457628</v>
      </c>
      <c r="K213" s="34">
        <f t="shared" si="11"/>
        <v>1648.1355932203389</v>
      </c>
    </row>
    <row r="214" spans="1:11" x14ac:dyDescent="0.25">
      <c r="A214" s="20">
        <v>213</v>
      </c>
      <c r="B214" s="1" t="s">
        <v>208</v>
      </c>
      <c r="C214" s="21">
        <f t="shared" si="9"/>
        <v>1144.0677966101696</v>
      </c>
      <c r="D214" s="22"/>
      <c r="E214" s="18">
        <v>1350</v>
      </c>
      <c r="F214" s="19">
        <f>Таблица2[[#This Row],[продажа + 50%
с НДС]]/118*100</f>
        <v>1716.1016949152543</v>
      </c>
      <c r="G214" s="23">
        <f t="shared" si="10"/>
        <v>2025</v>
      </c>
      <c r="H214" s="2"/>
      <c r="I214" s="2">
        <v>1350</v>
      </c>
      <c r="J214" s="34">
        <f>Таблица2[[#This Row],[Закупка
без НДС]]</f>
        <v>1144.0677966101696</v>
      </c>
      <c r="K214" s="34">
        <f t="shared" si="11"/>
        <v>1258.4745762711866</v>
      </c>
    </row>
    <row r="215" spans="1:11" x14ac:dyDescent="0.25">
      <c r="A215" s="20">
        <v>214</v>
      </c>
      <c r="B215" s="1" t="s">
        <v>209</v>
      </c>
      <c r="C215" s="21">
        <f t="shared" si="9"/>
        <v>1988.1355932203389</v>
      </c>
      <c r="D215" s="22"/>
      <c r="E215" s="18">
        <v>2346</v>
      </c>
      <c r="F215" s="19">
        <f>Таблица2[[#This Row],[продажа + 50%
с НДС]]/118*100</f>
        <v>2982.2033898305085</v>
      </c>
      <c r="G215" s="23">
        <f t="shared" si="10"/>
        <v>3519</v>
      </c>
      <c r="H215" s="2"/>
      <c r="I215" s="2">
        <v>2346</v>
      </c>
      <c r="J215" s="34">
        <f>Таблица2[[#This Row],[Закупка
без НДС]]</f>
        <v>1988.1355932203389</v>
      </c>
      <c r="K215" s="34">
        <f t="shared" si="11"/>
        <v>2186.9491525423728</v>
      </c>
    </row>
    <row r="216" spans="1:11" x14ac:dyDescent="0.25">
      <c r="A216" s="17">
        <v>215</v>
      </c>
      <c r="B216" s="1" t="s">
        <v>210</v>
      </c>
      <c r="C216" s="21">
        <f t="shared" si="9"/>
        <v>1763.3898305084749</v>
      </c>
      <c r="D216" s="22">
        <v>61.2</v>
      </c>
      <c r="E216" s="24">
        <f>Таблица2[[#This Row],[цены в долларах]]*$I$1</f>
        <v>2080.8000000000002</v>
      </c>
      <c r="F216" s="19">
        <f>Таблица2[[#This Row],[продажа + 50%
с НДС]]/118*100</f>
        <v>2645.0847457627115</v>
      </c>
      <c r="G216" s="23">
        <f t="shared" si="10"/>
        <v>3121.2</v>
      </c>
      <c r="H216" s="2" t="s">
        <v>804</v>
      </c>
      <c r="I216" s="2"/>
      <c r="J216" s="34">
        <f>Таблица2[[#This Row],[Закупка
без НДС]]</f>
        <v>1763.3898305084749</v>
      </c>
      <c r="K216" s="34">
        <f t="shared" si="11"/>
        <v>1939.7288135593224</v>
      </c>
    </row>
    <row r="217" spans="1:11" x14ac:dyDescent="0.25">
      <c r="A217" s="20">
        <v>216</v>
      </c>
      <c r="B217" s="1" t="s">
        <v>211</v>
      </c>
      <c r="C217" s="21">
        <f t="shared" si="9"/>
        <v>1408.4745762711864</v>
      </c>
      <c r="D217" s="22"/>
      <c r="E217" s="18">
        <v>1662</v>
      </c>
      <c r="F217" s="19">
        <f>Таблица2[[#This Row],[продажа + 50%
с НДС]]/118*100</f>
        <v>2112.7118644067796</v>
      </c>
      <c r="G217" s="23">
        <f t="shared" si="10"/>
        <v>2493</v>
      </c>
      <c r="H217" s="2"/>
      <c r="I217" s="2">
        <v>1662</v>
      </c>
      <c r="J217" s="34">
        <f>Таблица2[[#This Row],[Закупка
без НДС]]</f>
        <v>1408.4745762711864</v>
      </c>
      <c r="K217" s="34">
        <f t="shared" si="11"/>
        <v>1549.3220338983051</v>
      </c>
    </row>
    <row r="218" spans="1:11" x14ac:dyDescent="0.25">
      <c r="A218" s="20">
        <v>217</v>
      </c>
      <c r="B218" s="1" t="s">
        <v>212</v>
      </c>
      <c r="C218" s="21">
        <f t="shared" si="9"/>
        <v>393.22033898305085</v>
      </c>
      <c r="D218" s="22"/>
      <c r="E218" s="18">
        <v>464</v>
      </c>
      <c r="F218" s="19">
        <f>Таблица2[[#This Row],[продажа + 50%
с НДС]]/118*100</f>
        <v>589.83050847457628</v>
      </c>
      <c r="G218" s="23">
        <f t="shared" si="10"/>
        <v>696</v>
      </c>
      <c r="H218" s="2"/>
      <c r="I218" s="2">
        <v>464</v>
      </c>
      <c r="J218" s="34">
        <f>Таблица2[[#This Row],[Закупка
без НДС]]</f>
        <v>393.22033898305085</v>
      </c>
      <c r="K218" s="34">
        <f t="shared" si="11"/>
        <v>432.5423728813559</v>
      </c>
    </row>
    <row r="219" spans="1:11" x14ac:dyDescent="0.25">
      <c r="A219" s="17">
        <v>218</v>
      </c>
      <c r="B219" s="1" t="s">
        <v>213</v>
      </c>
      <c r="C219" s="21">
        <f t="shared" si="9"/>
        <v>432.20338983050846</v>
      </c>
      <c r="D219" s="22">
        <v>15</v>
      </c>
      <c r="E219" s="24">
        <f>Таблица2[[#This Row],[цены в долларах]]*$I$1</f>
        <v>510</v>
      </c>
      <c r="F219" s="19">
        <f>Таблица2[[#This Row],[продажа + 50%
с НДС]]/118*100</f>
        <v>648.30508474576277</v>
      </c>
      <c r="G219" s="23">
        <f t="shared" si="10"/>
        <v>765</v>
      </c>
      <c r="H219" s="2" t="s">
        <v>805</v>
      </c>
      <c r="I219" s="2"/>
      <c r="J219" s="34">
        <f>Таблица2[[#This Row],[Закупка
без НДС]]</f>
        <v>432.20338983050846</v>
      </c>
      <c r="K219" s="34">
        <f t="shared" si="11"/>
        <v>475.42372881355931</v>
      </c>
    </row>
    <row r="220" spans="1:11" x14ac:dyDescent="0.25">
      <c r="A220" s="20">
        <v>219</v>
      </c>
      <c r="B220" s="1" t="s">
        <v>214</v>
      </c>
      <c r="C220" s="21">
        <f t="shared" si="9"/>
        <v>370.33898305084745</v>
      </c>
      <c r="D220" s="22"/>
      <c r="E220" s="18">
        <v>437</v>
      </c>
      <c r="F220" s="19">
        <f>Таблица2[[#This Row],[продажа + 50%
с НДС]]/118*100</f>
        <v>555.50847457627117</v>
      </c>
      <c r="G220" s="23">
        <f t="shared" si="10"/>
        <v>655.5</v>
      </c>
      <c r="H220" s="2"/>
      <c r="I220" s="2">
        <v>437</v>
      </c>
      <c r="J220" s="34">
        <f>Таблица2[[#This Row],[Закупка
без НДС]]</f>
        <v>370.33898305084745</v>
      </c>
      <c r="K220" s="34">
        <f t="shared" si="11"/>
        <v>407.37288135593218</v>
      </c>
    </row>
    <row r="221" spans="1:11" x14ac:dyDescent="0.25">
      <c r="A221" s="20">
        <v>220</v>
      </c>
      <c r="B221" s="1" t="s">
        <v>215</v>
      </c>
      <c r="C221" s="21">
        <f t="shared" si="9"/>
        <v>389.83050847457628</v>
      </c>
      <c r="D221" s="22"/>
      <c r="E221" s="18">
        <v>460</v>
      </c>
      <c r="F221" s="19">
        <f>Таблица2[[#This Row],[продажа + 50%
с НДС]]/118*100</f>
        <v>584.74576271186447</v>
      </c>
      <c r="G221" s="23">
        <f t="shared" si="10"/>
        <v>690</v>
      </c>
      <c r="H221" s="2"/>
      <c r="I221" s="2">
        <v>460</v>
      </c>
      <c r="J221" s="34">
        <f>Таблица2[[#This Row],[Закупка
без НДС]]</f>
        <v>389.83050847457628</v>
      </c>
      <c r="K221" s="34">
        <f t="shared" si="11"/>
        <v>428.81355932203388</v>
      </c>
    </row>
    <row r="222" spans="1:11" x14ac:dyDescent="0.25">
      <c r="A222" s="17">
        <v>221</v>
      </c>
      <c r="B222" s="1" t="s">
        <v>216</v>
      </c>
      <c r="C222" s="21">
        <f t="shared" si="9"/>
        <v>419.49152542372883</v>
      </c>
      <c r="D222" s="22"/>
      <c r="E222" s="18">
        <v>495</v>
      </c>
      <c r="F222" s="19">
        <f>Таблица2[[#This Row],[продажа + 50%
с НДС]]/118*100</f>
        <v>629.2372881355933</v>
      </c>
      <c r="G222" s="23">
        <f t="shared" si="10"/>
        <v>742.5</v>
      </c>
      <c r="H222" s="2"/>
      <c r="I222" s="2">
        <v>495</v>
      </c>
      <c r="J222" s="34">
        <f>Таблица2[[#This Row],[Закупка
без НДС]]</f>
        <v>419.49152542372883</v>
      </c>
      <c r="K222" s="34">
        <f t="shared" si="11"/>
        <v>461.4406779661017</v>
      </c>
    </row>
    <row r="223" spans="1:11" x14ac:dyDescent="0.25">
      <c r="A223" s="20">
        <v>222</v>
      </c>
      <c r="B223" s="1" t="s">
        <v>217</v>
      </c>
      <c r="C223" s="21">
        <f t="shared" si="9"/>
        <v>547.45762711864404</v>
      </c>
      <c r="D223" s="22">
        <v>19</v>
      </c>
      <c r="E223" s="24">
        <f>Таблица2[[#This Row],[цены в долларах]]*$I$1</f>
        <v>646</v>
      </c>
      <c r="F223" s="19">
        <f>Таблица2[[#This Row],[продажа + 50%
с НДС]]/118*100</f>
        <v>821.18644067796606</v>
      </c>
      <c r="G223" s="23">
        <f t="shared" si="10"/>
        <v>969</v>
      </c>
      <c r="H223" s="2" t="s">
        <v>806</v>
      </c>
      <c r="I223" s="2"/>
      <c r="J223" s="34">
        <f>Таблица2[[#This Row],[Закупка
без НДС]]</f>
        <v>547.45762711864404</v>
      </c>
      <c r="K223" s="34">
        <f t="shared" si="11"/>
        <v>602.20338983050851</v>
      </c>
    </row>
    <row r="224" spans="1:11" x14ac:dyDescent="0.25">
      <c r="A224" s="20">
        <v>223</v>
      </c>
      <c r="B224" s="1" t="s">
        <v>218</v>
      </c>
      <c r="C224" s="21">
        <f t="shared" si="9"/>
        <v>407.62711864406782</v>
      </c>
      <c r="D224" s="22"/>
      <c r="E224" s="18">
        <v>481</v>
      </c>
      <c r="F224" s="19">
        <f>Таблица2[[#This Row],[продажа + 50%
с НДС]]/118*100</f>
        <v>611.4406779661017</v>
      </c>
      <c r="G224" s="23">
        <f t="shared" si="10"/>
        <v>721.5</v>
      </c>
      <c r="H224" s="2"/>
      <c r="I224" s="2">
        <v>481</v>
      </c>
      <c r="J224" s="34">
        <f>Таблица2[[#This Row],[Закупка
без НДС]]</f>
        <v>407.62711864406782</v>
      </c>
      <c r="K224" s="34">
        <f t="shared" si="11"/>
        <v>448.38983050847463</v>
      </c>
    </row>
    <row r="225" spans="1:11" x14ac:dyDescent="0.25">
      <c r="A225" s="17">
        <v>224</v>
      </c>
      <c r="B225" s="1" t="s">
        <v>219</v>
      </c>
      <c r="C225" s="21">
        <f t="shared" si="9"/>
        <v>1688.1355932203389</v>
      </c>
      <c r="D225" s="22"/>
      <c r="E225" s="18">
        <v>1992</v>
      </c>
      <c r="F225" s="19">
        <f>Таблица2[[#This Row],[продажа + 50%
с НДС]]/118*100</f>
        <v>2532.2033898305085</v>
      </c>
      <c r="G225" s="23">
        <f t="shared" si="10"/>
        <v>2988</v>
      </c>
      <c r="H225" s="2"/>
      <c r="I225" s="2">
        <v>1992</v>
      </c>
      <c r="J225" s="34">
        <f>Таблица2[[#This Row],[Закупка
без НДС]]</f>
        <v>1688.1355932203389</v>
      </c>
      <c r="K225" s="34">
        <f t="shared" si="11"/>
        <v>1856.9491525423728</v>
      </c>
    </row>
    <row r="226" spans="1:11" x14ac:dyDescent="0.25">
      <c r="A226" s="20">
        <v>225</v>
      </c>
      <c r="B226" s="1" t="s">
        <v>220</v>
      </c>
      <c r="C226" s="21">
        <f t="shared" si="9"/>
        <v>943.38983050847457</v>
      </c>
      <c r="D226" s="22"/>
      <c r="E226" s="18">
        <v>1113.2</v>
      </c>
      <c r="F226" s="19">
        <f>Таблица2[[#This Row],[продажа + 50%
с НДС]]/118*100</f>
        <v>1415.0847457627119</v>
      </c>
      <c r="G226" s="23">
        <f t="shared" si="10"/>
        <v>1669.8</v>
      </c>
      <c r="H226" s="2"/>
      <c r="I226" s="2">
        <v>1113.2</v>
      </c>
      <c r="J226" s="34">
        <f>Таблица2[[#This Row],[Закупка
без НДС]]</f>
        <v>943.38983050847457</v>
      </c>
      <c r="K226" s="34">
        <f t="shared" si="11"/>
        <v>1037.7288135593219</v>
      </c>
    </row>
    <row r="227" spans="1:11" x14ac:dyDescent="0.25">
      <c r="A227" s="20">
        <v>226</v>
      </c>
      <c r="B227" s="1" t="s">
        <v>221</v>
      </c>
      <c r="C227" s="21">
        <f t="shared" si="9"/>
        <v>472.88135593220341</v>
      </c>
      <c r="D227" s="22"/>
      <c r="E227" s="18">
        <v>558</v>
      </c>
      <c r="F227" s="19">
        <f>Таблица2[[#This Row],[продажа + 50%
с НДС]]/118*100</f>
        <v>709.32203389830511</v>
      </c>
      <c r="G227" s="23">
        <f t="shared" si="10"/>
        <v>837</v>
      </c>
      <c r="H227" s="2"/>
      <c r="I227" s="2">
        <v>558</v>
      </c>
      <c r="J227" s="34">
        <f>Таблица2[[#This Row],[Закупка
без НДС]]</f>
        <v>472.88135593220341</v>
      </c>
      <c r="K227" s="34">
        <f t="shared" si="11"/>
        <v>520.16949152542372</v>
      </c>
    </row>
    <row r="228" spans="1:11" x14ac:dyDescent="0.25">
      <c r="A228" s="17">
        <v>227</v>
      </c>
      <c r="B228" s="1" t="s">
        <v>222</v>
      </c>
      <c r="C228" s="21">
        <f t="shared" si="9"/>
        <v>792.37288135593224</v>
      </c>
      <c r="D228" s="22">
        <v>27.5</v>
      </c>
      <c r="E228" s="24">
        <f>Таблица2[[#This Row],[цены в долларах]]*$I$1</f>
        <v>935</v>
      </c>
      <c r="F228" s="19">
        <f>Таблица2[[#This Row],[продажа + 50%
с НДС]]/118*100</f>
        <v>1188.5593220338983</v>
      </c>
      <c r="G228" s="23">
        <f t="shared" si="10"/>
        <v>1402.5</v>
      </c>
      <c r="H228" s="2" t="s">
        <v>807</v>
      </c>
      <c r="I228" s="2"/>
      <c r="J228" s="34">
        <f>Таблица2[[#This Row],[Закупка
без НДС]]</f>
        <v>792.37288135593224</v>
      </c>
      <c r="K228" s="34">
        <f t="shared" si="11"/>
        <v>871.61016949152543</v>
      </c>
    </row>
    <row r="229" spans="1:11" x14ac:dyDescent="0.25">
      <c r="A229" s="20">
        <v>228</v>
      </c>
      <c r="B229" s="1" t="s">
        <v>223</v>
      </c>
      <c r="C229" s="21">
        <f t="shared" si="9"/>
        <v>321.18644067796612</v>
      </c>
      <c r="D229" s="22"/>
      <c r="E229" s="18">
        <v>379</v>
      </c>
      <c r="F229" s="19">
        <f>Таблица2[[#This Row],[продажа + 50%
с НДС]]/118*100</f>
        <v>481.77966101694915</v>
      </c>
      <c r="G229" s="23">
        <f t="shared" si="10"/>
        <v>568.5</v>
      </c>
      <c r="H229" s="2"/>
      <c r="I229" s="2">
        <v>379</v>
      </c>
      <c r="J229" s="34">
        <f>Таблица2[[#This Row],[Закупка
без НДС]]</f>
        <v>321.18644067796612</v>
      </c>
      <c r="K229" s="34">
        <f t="shared" si="11"/>
        <v>353.30508474576271</v>
      </c>
    </row>
    <row r="230" spans="1:11" x14ac:dyDescent="0.25">
      <c r="A230" s="20">
        <v>229</v>
      </c>
      <c r="B230" s="1" t="s">
        <v>224</v>
      </c>
      <c r="C230" s="21">
        <f t="shared" si="9"/>
        <v>372.03389830508473</v>
      </c>
      <c r="D230" s="22"/>
      <c r="E230" s="18">
        <v>439</v>
      </c>
      <c r="F230" s="19">
        <f>Таблица2[[#This Row],[продажа + 50%
с НДС]]/118*100</f>
        <v>558.05084745762713</v>
      </c>
      <c r="G230" s="23">
        <f t="shared" si="10"/>
        <v>658.5</v>
      </c>
      <c r="H230" s="2"/>
      <c r="I230" s="2">
        <v>439</v>
      </c>
      <c r="J230" s="34">
        <f>Таблица2[[#This Row],[Закупка
без НДС]]</f>
        <v>372.03389830508473</v>
      </c>
      <c r="K230" s="34">
        <f t="shared" si="11"/>
        <v>409.23728813559319</v>
      </c>
    </row>
    <row r="231" spans="1:11" x14ac:dyDescent="0.25">
      <c r="A231" s="17">
        <v>230</v>
      </c>
      <c r="B231" s="1" t="s">
        <v>225</v>
      </c>
      <c r="C231" s="21">
        <f t="shared" si="9"/>
        <v>422.03389830508473</v>
      </c>
      <c r="D231" s="22"/>
      <c r="E231" s="18">
        <v>498</v>
      </c>
      <c r="F231" s="19">
        <f>Таблица2[[#This Row],[продажа + 50%
с НДС]]/118*100</f>
        <v>633.05084745762713</v>
      </c>
      <c r="G231" s="23">
        <f t="shared" si="10"/>
        <v>747</v>
      </c>
      <c r="H231" s="2"/>
      <c r="I231" s="2">
        <v>498</v>
      </c>
      <c r="J231" s="34">
        <f>Таблица2[[#This Row],[Закупка
без НДС]]</f>
        <v>422.03389830508473</v>
      </c>
      <c r="K231" s="34">
        <f t="shared" si="11"/>
        <v>464.23728813559319</v>
      </c>
    </row>
    <row r="232" spans="1:11" x14ac:dyDescent="0.25">
      <c r="A232" s="20">
        <v>231</v>
      </c>
      <c r="B232" s="1" t="s">
        <v>226</v>
      </c>
      <c r="C232" s="21">
        <f t="shared" si="9"/>
        <v>815.25423728813564</v>
      </c>
      <c r="D232" s="22"/>
      <c r="E232" s="18">
        <v>962</v>
      </c>
      <c r="F232" s="19">
        <f>Таблица2[[#This Row],[продажа + 50%
с НДС]]/118*100</f>
        <v>1222.8813559322034</v>
      </c>
      <c r="G232" s="23">
        <f t="shared" si="10"/>
        <v>1443</v>
      </c>
      <c r="H232" s="2"/>
      <c r="I232" s="2">
        <v>962</v>
      </c>
      <c r="J232" s="34">
        <f>Таблица2[[#This Row],[Закупка
без НДС]]</f>
        <v>815.25423728813564</v>
      </c>
      <c r="K232" s="34">
        <f t="shared" si="11"/>
        <v>896.77966101694926</v>
      </c>
    </row>
    <row r="233" spans="1:11" x14ac:dyDescent="0.25">
      <c r="A233" s="20">
        <v>232</v>
      </c>
      <c r="B233" s="1" t="s">
        <v>227</v>
      </c>
      <c r="C233" s="21">
        <f t="shared" si="9"/>
        <v>1744.0677966101696</v>
      </c>
      <c r="D233" s="22"/>
      <c r="E233" s="18">
        <v>2058</v>
      </c>
      <c r="F233" s="19">
        <f>Таблица2[[#This Row],[продажа + 50%
с НДС]]/118*100</f>
        <v>2616.1016949152545</v>
      </c>
      <c r="G233" s="23">
        <f t="shared" si="10"/>
        <v>3087</v>
      </c>
      <c r="H233" s="2"/>
      <c r="I233" s="2">
        <v>2058</v>
      </c>
      <c r="J233" s="34">
        <f>Таблица2[[#This Row],[Закупка
без НДС]]</f>
        <v>1744.0677966101696</v>
      </c>
      <c r="K233" s="34">
        <f t="shared" si="11"/>
        <v>1918.4745762711866</v>
      </c>
    </row>
    <row r="234" spans="1:11" x14ac:dyDescent="0.25">
      <c r="A234" s="17">
        <v>233</v>
      </c>
      <c r="B234" s="1" t="s">
        <v>228</v>
      </c>
      <c r="C234" s="21">
        <f t="shared" si="9"/>
        <v>1845.7627118644068</v>
      </c>
      <c r="D234" s="22"/>
      <c r="E234" s="18">
        <v>2178</v>
      </c>
      <c r="F234" s="19">
        <f>Таблица2[[#This Row],[продажа + 50%
с НДС]]/118*100</f>
        <v>2768.6440677966102</v>
      </c>
      <c r="G234" s="23">
        <f t="shared" si="10"/>
        <v>3267</v>
      </c>
      <c r="H234" s="2"/>
      <c r="I234" s="2">
        <v>2178</v>
      </c>
      <c r="J234" s="34">
        <f>Таблица2[[#This Row],[Закупка
без НДС]]</f>
        <v>1845.7627118644068</v>
      </c>
      <c r="K234" s="34">
        <f t="shared" si="11"/>
        <v>2030.3389830508477</v>
      </c>
    </row>
    <row r="235" spans="1:11" x14ac:dyDescent="0.25">
      <c r="A235" s="20">
        <v>234</v>
      </c>
      <c r="B235" s="1" t="s">
        <v>229</v>
      </c>
      <c r="C235" s="21">
        <f t="shared" si="9"/>
        <v>397.45762711864404</v>
      </c>
      <c r="D235" s="22"/>
      <c r="E235" s="18">
        <v>469</v>
      </c>
      <c r="F235" s="19">
        <f>Таблица2[[#This Row],[продажа + 50%
с НДС]]/118*100</f>
        <v>596.18644067796606</v>
      </c>
      <c r="G235" s="23">
        <f t="shared" si="10"/>
        <v>703.5</v>
      </c>
      <c r="H235" s="2"/>
      <c r="I235" s="2">
        <v>469</v>
      </c>
      <c r="J235" s="34">
        <f>Таблица2[[#This Row],[Закупка
без НДС]]</f>
        <v>397.45762711864404</v>
      </c>
      <c r="K235" s="34">
        <f t="shared" si="11"/>
        <v>437.20338983050846</v>
      </c>
    </row>
    <row r="236" spans="1:11" x14ac:dyDescent="0.25">
      <c r="A236" s="20">
        <v>235</v>
      </c>
      <c r="B236" s="1" t="s">
        <v>230</v>
      </c>
      <c r="C236" s="21">
        <f t="shared" si="9"/>
        <v>571.18644067796606</v>
      </c>
      <c r="D236" s="22"/>
      <c r="E236" s="18">
        <v>674</v>
      </c>
      <c r="F236" s="19">
        <f>Таблица2[[#This Row],[продажа + 50%
с НДС]]/118*100</f>
        <v>856.77966101694915</v>
      </c>
      <c r="G236" s="23">
        <f t="shared" si="10"/>
        <v>1011</v>
      </c>
      <c r="H236" s="2"/>
      <c r="I236" s="2">
        <v>674</v>
      </c>
      <c r="J236" s="34">
        <f>Таблица2[[#This Row],[Закупка
без НДС]]</f>
        <v>571.18644067796606</v>
      </c>
      <c r="K236" s="34">
        <f t="shared" si="11"/>
        <v>628.30508474576266</v>
      </c>
    </row>
    <row r="237" spans="1:11" x14ac:dyDescent="0.25">
      <c r="A237" s="17">
        <v>236</v>
      </c>
      <c r="B237" s="1" t="s">
        <v>231</v>
      </c>
      <c r="C237" s="21">
        <f t="shared" si="9"/>
        <v>2773.7288135593221</v>
      </c>
      <c r="D237" s="22"/>
      <c r="E237" s="18">
        <v>3273</v>
      </c>
      <c r="F237" s="19">
        <f>Таблица2[[#This Row],[продажа + 50%
с НДС]]/118*100</f>
        <v>4160.593220338983</v>
      </c>
      <c r="G237" s="23">
        <f t="shared" si="10"/>
        <v>4909.5</v>
      </c>
      <c r="H237" s="2"/>
      <c r="I237" s="2">
        <v>3273</v>
      </c>
      <c r="J237" s="34">
        <f>Таблица2[[#This Row],[Закупка
без НДС]]</f>
        <v>2773.7288135593221</v>
      </c>
      <c r="K237" s="34">
        <f t="shared" si="11"/>
        <v>3051.1016949152545</v>
      </c>
    </row>
    <row r="238" spans="1:11" x14ac:dyDescent="0.25">
      <c r="A238" s="20">
        <v>237</v>
      </c>
      <c r="B238" s="1" t="s">
        <v>232</v>
      </c>
      <c r="C238" s="21">
        <f t="shared" si="9"/>
        <v>3141.5254237288136</v>
      </c>
      <c r="D238" s="22"/>
      <c r="E238" s="18">
        <v>3707</v>
      </c>
      <c r="F238" s="19">
        <f>Таблица2[[#This Row],[продажа + 50%
с НДС]]/118*100</f>
        <v>4712.2881355932204</v>
      </c>
      <c r="G238" s="23">
        <f t="shared" si="10"/>
        <v>5560.5</v>
      </c>
      <c r="H238" s="2"/>
      <c r="I238" s="2">
        <v>3707</v>
      </c>
      <c r="J238" s="34">
        <f>Таблица2[[#This Row],[Закупка
без НДС]]</f>
        <v>3141.5254237288136</v>
      </c>
      <c r="K238" s="34">
        <f t="shared" si="11"/>
        <v>3455.6779661016953</v>
      </c>
    </row>
    <row r="239" spans="1:11" x14ac:dyDescent="0.25">
      <c r="A239" s="20">
        <v>238</v>
      </c>
      <c r="B239" s="1" t="s">
        <v>233</v>
      </c>
      <c r="C239" s="21">
        <f t="shared" si="9"/>
        <v>744.06779661016947</v>
      </c>
      <c r="D239" s="22"/>
      <c r="E239" s="18">
        <v>878</v>
      </c>
      <c r="F239" s="19">
        <f>Таблица2[[#This Row],[продажа + 50%
с НДС]]/118*100</f>
        <v>1116.1016949152543</v>
      </c>
      <c r="G239" s="23">
        <f t="shared" si="10"/>
        <v>1317</v>
      </c>
      <c r="H239" s="2"/>
      <c r="I239" s="2">
        <v>878</v>
      </c>
      <c r="J239" s="34">
        <f>Таблица2[[#This Row],[Закупка
без НДС]]</f>
        <v>744.06779661016947</v>
      </c>
      <c r="K239" s="34">
        <f t="shared" si="11"/>
        <v>818.47457627118638</v>
      </c>
    </row>
    <row r="240" spans="1:11" x14ac:dyDescent="0.25">
      <c r="A240" s="17">
        <v>239</v>
      </c>
      <c r="B240" s="1" t="s">
        <v>234</v>
      </c>
      <c r="C240" s="21">
        <f t="shared" si="9"/>
        <v>887.28813559322032</v>
      </c>
      <c r="D240" s="22"/>
      <c r="E240" s="18">
        <v>1047</v>
      </c>
      <c r="F240" s="19">
        <f>Таблица2[[#This Row],[продажа + 50%
с НДС]]/118*100</f>
        <v>1330.9322033898304</v>
      </c>
      <c r="G240" s="23">
        <f t="shared" si="10"/>
        <v>1570.5</v>
      </c>
      <c r="H240" s="2"/>
      <c r="I240" s="2">
        <v>1047</v>
      </c>
      <c r="J240" s="34">
        <f>Таблица2[[#This Row],[Закупка
без НДС]]</f>
        <v>887.28813559322032</v>
      </c>
      <c r="K240" s="34">
        <f t="shared" si="11"/>
        <v>976.01694915254234</v>
      </c>
    </row>
    <row r="241" spans="1:11" x14ac:dyDescent="0.25">
      <c r="A241" s="20">
        <v>240</v>
      </c>
      <c r="B241" s="1" t="s">
        <v>235</v>
      </c>
      <c r="C241" s="21">
        <f t="shared" si="9"/>
        <v>1906.7796610169491</v>
      </c>
      <c r="D241" s="22"/>
      <c r="E241" s="18">
        <v>2250</v>
      </c>
      <c r="F241" s="19">
        <f>Таблица2[[#This Row],[продажа + 50%
с НДС]]/118*100</f>
        <v>2860.1694915254238</v>
      </c>
      <c r="G241" s="23">
        <f t="shared" si="10"/>
        <v>3375</v>
      </c>
      <c r="H241" s="2"/>
      <c r="I241" s="2">
        <v>2250</v>
      </c>
      <c r="J241" s="34">
        <f>Таблица2[[#This Row],[Закупка
без НДС]]</f>
        <v>1906.7796610169491</v>
      </c>
      <c r="K241" s="34">
        <f t="shared" si="11"/>
        <v>2097.4576271186438</v>
      </c>
    </row>
    <row r="242" spans="1:11" x14ac:dyDescent="0.25">
      <c r="A242" s="20">
        <v>241</v>
      </c>
      <c r="B242" s="1" t="s">
        <v>236</v>
      </c>
      <c r="C242" s="21">
        <f t="shared" si="9"/>
        <v>1957.6271186440679</v>
      </c>
      <c r="D242" s="22"/>
      <c r="E242" s="18">
        <v>2310</v>
      </c>
      <c r="F242" s="19">
        <f>Таблица2[[#This Row],[продажа + 50%
с НДС]]/118*100</f>
        <v>2936.4406779661017</v>
      </c>
      <c r="G242" s="23">
        <f t="shared" si="10"/>
        <v>3465</v>
      </c>
      <c r="H242" s="2"/>
      <c r="I242" s="2">
        <v>2310</v>
      </c>
      <c r="J242" s="34">
        <f>Таблица2[[#This Row],[Закупка
без НДС]]</f>
        <v>1957.6271186440679</v>
      </c>
      <c r="K242" s="34">
        <f t="shared" si="11"/>
        <v>2153.3898305084745</v>
      </c>
    </row>
    <row r="243" spans="1:11" x14ac:dyDescent="0.25">
      <c r="A243" s="17">
        <v>242</v>
      </c>
      <c r="B243" s="1" t="s">
        <v>237</v>
      </c>
      <c r="C243" s="21">
        <f t="shared" si="9"/>
        <v>2039.8305084745762</v>
      </c>
      <c r="D243" s="22"/>
      <c r="E243" s="18">
        <v>2407</v>
      </c>
      <c r="F243" s="19">
        <f>Таблица2[[#This Row],[продажа + 50%
с НДС]]/118*100</f>
        <v>3059.7457627118642</v>
      </c>
      <c r="G243" s="23">
        <f t="shared" si="10"/>
        <v>3610.5</v>
      </c>
      <c r="H243" s="2"/>
      <c r="I243" s="2">
        <v>2407</v>
      </c>
      <c r="J243" s="34">
        <f>Таблица2[[#This Row],[Закупка
без НДС]]</f>
        <v>2039.8305084745762</v>
      </c>
      <c r="K243" s="34">
        <f t="shared" si="11"/>
        <v>2243.8135593220341</v>
      </c>
    </row>
    <row r="244" spans="1:11" x14ac:dyDescent="0.25">
      <c r="A244" s="20">
        <v>243</v>
      </c>
      <c r="B244" s="1" t="s">
        <v>238</v>
      </c>
      <c r="C244" s="21">
        <f t="shared" si="9"/>
        <v>502.54237288135596</v>
      </c>
      <c r="D244" s="22"/>
      <c r="E244" s="18">
        <v>593</v>
      </c>
      <c r="F244" s="19">
        <f>Таблица2[[#This Row],[продажа + 50%
с НДС]]/118*100</f>
        <v>753.81355932203394</v>
      </c>
      <c r="G244" s="23">
        <f t="shared" si="10"/>
        <v>889.5</v>
      </c>
      <c r="H244" s="2"/>
      <c r="I244" s="2">
        <v>593</v>
      </c>
      <c r="J244" s="34">
        <f>Таблица2[[#This Row],[Закупка
без НДС]]</f>
        <v>502.54237288135596</v>
      </c>
      <c r="K244" s="34">
        <f t="shared" si="11"/>
        <v>552.79661016949149</v>
      </c>
    </row>
    <row r="245" spans="1:11" x14ac:dyDescent="0.25">
      <c r="A245" s="20">
        <v>244</v>
      </c>
      <c r="B245" s="1" t="s">
        <v>239</v>
      </c>
      <c r="C245" s="21">
        <f t="shared" si="9"/>
        <v>392.37288135593218</v>
      </c>
      <c r="D245" s="22"/>
      <c r="E245" s="18">
        <v>463</v>
      </c>
      <c r="F245" s="19">
        <f>Таблица2[[#This Row],[продажа + 50%
с НДС]]/118*100</f>
        <v>588.5593220338983</v>
      </c>
      <c r="G245" s="23">
        <f t="shared" si="10"/>
        <v>694.5</v>
      </c>
      <c r="H245" s="2"/>
      <c r="I245" s="2">
        <v>463</v>
      </c>
      <c r="J245" s="34">
        <f>Таблица2[[#This Row],[Закупка
без НДС]]</f>
        <v>392.37288135593218</v>
      </c>
      <c r="K245" s="34">
        <f t="shared" si="11"/>
        <v>431.61016949152537</v>
      </c>
    </row>
    <row r="246" spans="1:11" x14ac:dyDescent="0.25">
      <c r="A246" s="17">
        <v>245</v>
      </c>
      <c r="B246" s="1" t="s">
        <v>240</v>
      </c>
      <c r="C246" s="21">
        <f t="shared" si="9"/>
        <v>423.55932203389824</v>
      </c>
      <c r="D246" s="22">
        <v>14.7</v>
      </c>
      <c r="E246" s="24">
        <f>Таблица2[[#This Row],[цены в долларах]]*$I$1</f>
        <v>499.79999999999995</v>
      </c>
      <c r="F246" s="19">
        <f>Таблица2[[#This Row],[продажа + 50%
с НДС]]/118*100</f>
        <v>635.33898305084756</v>
      </c>
      <c r="G246" s="23">
        <f t="shared" si="10"/>
        <v>749.7</v>
      </c>
      <c r="H246" s="2" t="s">
        <v>808</v>
      </c>
      <c r="I246" s="2"/>
      <c r="J246" s="34">
        <f>Таблица2[[#This Row],[Закупка
без НДС]]</f>
        <v>423.55932203389824</v>
      </c>
      <c r="K246" s="34">
        <f t="shared" si="11"/>
        <v>465.91525423728808</v>
      </c>
    </row>
    <row r="247" spans="1:11" x14ac:dyDescent="0.25">
      <c r="A247" s="20">
        <v>246</v>
      </c>
      <c r="B247" s="1" t="s">
        <v>241</v>
      </c>
      <c r="C247" s="21">
        <f t="shared" si="9"/>
        <v>289.83050847457628</v>
      </c>
      <c r="D247" s="22"/>
      <c r="E247" s="18">
        <v>342</v>
      </c>
      <c r="F247" s="19">
        <f>Таблица2[[#This Row],[продажа + 50%
с НДС]]/118*100</f>
        <v>434.74576271186447</v>
      </c>
      <c r="G247" s="23">
        <f t="shared" si="10"/>
        <v>513</v>
      </c>
      <c r="H247" s="2"/>
      <c r="I247" s="2">
        <v>342</v>
      </c>
      <c r="J247" s="34">
        <f>Таблица2[[#This Row],[Закупка
без НДС]]</f>
        <v>289.83050847457628</v>
      </c>
      <c r="K247" s="34">
        <f t="shared" si="11"/>
        <v>318.81355932203388</v>
      </c>
    </row>
    <row r="248" spans="1:11" x14ac:dyDescent="0.25">
      <c r="A248" s="20">
        <v>247</v>
      </c>
      <c r="B248" s="1" t="s">
        <v>242</v>
      </c>
      <c r="C248" s="21">
        <f t="shared" si="9"/>
        <v>529.66101694915255</v>
      </c>
      <c r="D248" s="22"/>
      <c r="E248" s="18">
        <v>625</v>
      </c>
      <c r="F248" s="19">
        <f>Таблица2[[#This Row],[продажа + 50%
с НДС]]/118*100</f>
        <v>794.49152542372883</v>
      </c>
      <c r="G248" s="23">
        <f t="shared" si="10"/>
        <v>937.5</v>
      </c>
      <c r="H248" s="2"/>
      <c r="I248" s="2">
        <v>625</v>
      </c>
      <c r="J248" s="34">
        <f>Таблица2[[#This Row],[Закупка
без НДС]]</f>
        <v>529.66101694915255</v>
      </c>
      <c r="K248" s="34">
        <f t="shared" si="11"/>
        <v>582.62711864406776</v>
      </c>
    </row>
    <row r="249" spans="1:11" x14ac:dyDescent="0.25">
      <c r="A249" s="17">
        <v>248</v>
      </c>
      <c r="B249" s="1" t="s">
        <v>243</v>
      </c>
      <c r="C249" s="21">
        <f t="shared" si="9"/>
        <v>561.86440677966107</v>
      </c>
      <c r="D249" s="22">
        <v>19.5</v>
      </c>
      <c r="E249" s="24">
        <f>Таблица2[[#This Row],[цены в долларах]]*$I$1</f>
        <v>663</v>
      </c>
      <c r="F249" s="19">
        <f>Таблица2[[#This Row],[продажа + 50%
с НДС]]/118*100</f>
        <v>842.79661016949149</v>
      </c>
      <c r="G249" s="23">
        <f t="shared" si="10"/>
        <v>994.5</v>
      </c>
      <c r="H249" s="2" t="s">
        <v>809</v>
      </c>
      <c r="I249" s="2"/>
      <c r="J249" s="34">
        <f>Таблица2[[#This Row],[Закупка
без НДС]]</f>
        <v>561.86440677966107</v>
      </c>
      <c r="K249" s="34">
        <f t="shared" si="11"/>
        <v>618.05084745762713</v>
      </c>
    </row>
    <row r="250" spans="1:11" x14ac:dyDescent="0.25">
      <c r="A250" s="20">
        <v>249</v>
      </c>
      <c r="B250" s="1" t="s">
        <v>244</v>
      </c>
      <c r="C250" s="21">
        <f t="shared" si="9"/>
        <v>327.11864406779659</v>
      </c>
      <c r="D250" s="22"/>
      <c r="E250" s="18">
        <v>386</v>
      </c>
      <c r="F250" s="19">
        <f>Таблица2[[#This Row],[продажа + 50%
с НДС]]/118*100</f>
        <v>490.67796610169489</v>
      </c>
      <c r="G250" s="23">
        <f t="shared" si="10"/>
        <v>579</v>
      </c>
      <c r="H250" s="2"/>
      <c r="I250" s="2">
        <v>386</v>
      </c>
      <c r="J250" s="34">
        <f>Таблица2[[#This Row],[Закупка
без НДС]]</f>
        <v>327.11864406779659</v>
      </c>
      <c r="K250" s="34">
        <f t="shared" si="11"/>
        <v>359.83050847457628</v>
      </c>
    </row>
    <row r="251" spans="1:11" x14ac:dyDescent="0.25">
      <c r="A251" s="20">
        <v>250</v>
      </c>
      <c r="B251" s="1" t="s">
        <v>245</v>
      </c>
      <c r="C251" s="21">
        <f t="shared" si="9"/>
        <v>632.20338983050851</v>
      </c>
      <c r="D251" s="22"/>
      <c r="E251" s="18">
        <v>746</v>
      </c>
      <c r="F251" s="19">
        <f>Таблица2[[#This Row],[продажа + 50%
с НДС]]/118*100</f>
        <v>948.30508474576266</v>
      </c>
      <c r="G251" s="23">
        <f t="shared" si="10"/>
        <v>1119</v>
      </c>
      <c r="H251" s="2"/>
      <c r="I251" s="2">
        <v>746</v>
      </c>
      <c r="J251" s="34">
        <f>Таблица2[[#This Row],[Закупка
без НДС]]</f>
        <v>632.20338983050851</v>
      </c>
      <c r="K251" s="34">
        <f t="shared" si="11"/>
        <v>695.42372881355948</v>
      </c>
    </row>
    <row r="252" spans="1:11" x14ac:dyDescent="0.25">
      <c r="A252" s="17">
        <v>251</v>
      </c>
      <c r="B252" s="1" t="s">
        <v>246</v>
      </c>
      <c r="C252" s="21">
        <f t="shared" si="9"/>
        <v>671.35593220338978</v>
      </c>
      <c r="D252" s="22">
        <v>23.3</v>
      </c>
      <c r="E252" s="24">
        <f>Таблица2[[#This Row],[цены в долларах]]*$I$1</f>
        <v>792.2</v>
      </c>
      <c r="F252" s="19">
        <f>Таблица2[[#This Row],[продажа + 50%
с НДС]]/118*100</f>
        <v>1007.0338983050848</v>
      </c>
      <c r="G252" s="23">
        <f t="shared" si="10"/>
        <v>1188.3</v>
      </c>
      <c r="H252" s="2" t="s">
        <v>810</v>
      </c>
      <c r="I252" s="2"/>
      <c r="J252" s="34">
        <f>Таблица2[[#This Row],[Закупка
без НДС]]</f>
        <v>671.35593220338978</v>
      </c>
      <c r="K252" s="34">
        <f t="shared" si="11"/>
        <v>738.49152542372872</v>
      </c>
    </row>
    <row r="253" spans="1:11" x14ac:dyDescent="0.25">
      <c r="A253" s="20">
        <v>252</v>
      </c>
      <c r="B253" s="1" t="s">
        <v>247</v>
      </c>
      <c r="C253" s="21">
        <f t="shared" si="9"/>
        <v>370.33898305084745</v>
      </c>
      <c r="D253" s="22"/>
      <c r="E253" s="18">
        <v>437</v>
      </c>
      <c r="F253" s="19">
        <f>Таблица2[[#This Row],[продажа + 50%
с НДС]]/118*100</f>
        <v>555.50847457627117</v>
      </c>
      <c r="G253" s="23">
        <f t="shared" si="10"/>
        <v>655.5</v>
      </c>
      <c r="H253" s="2"/>
      <c r="I253" s="2">
        <v>437</v>
      </c>
      <c r="J253" s="34">
        <f>Таблица2[[#This Row],[Закупка
без НДС]]</f>
        <v>370.33898305084745</v>
      </c>
      <c r="K253" s="34">
        <f t="shared" si="11"/>
        <v>407.37288135593218</v>
      </c>
    </row>
    <row r="254" spans="1:11" x14ac:dyDescent="0.25">
      <c r="A254" s="20">
        <v>253</v>
      </c>
      <c r="B254" s="1" t="s">
        <v>248</v>
      </c>
      <c r="C254" s="21">
        <f t="shared" si="9"/>
        <v>1406.7796610169491</v>
      </c>
      <c r="D254" s="22"/>
      <c r="E254" s="18">
        <v>1660</v>
      </c>
      <c r="F254" s="19">
        <f>Таблица2[[#This Row],[продажа + 50%
с НДС]]/118*100</f>
        <v>2110.1694915254238</v>
      </c>
      <c r="G254" s="23">
        <f t="shared" si="10"/>
        <v>2490</v>
      </c>
      <c r="H254" s="2"/>
      <c r="I254" s="2">
        <v>1660</v>
      </c>
      <c r="J254" s="34">
        <f>Таблица2[[#This Row],[Закупка
без НДС]]</f>
        <v>1406.7796610169491</v>
      </c>
      <c r="K254" s="34">
        <f t="shared" si="11"/>
        <v>1547.457627118644</v>
      </c>
    </row>
    <row r="255" spans="1:11" x14ac:dyDescent="0.25">
      <c r="A255" s="17">
        <v>254</v>
      </c>
      <c r="B255" s="1" t="s">
        <v>249</v>
      </c>
      <c r="C255" s="21">
        <f t="shared" si="9"/>
        <v>896.10169491525437</v>
      </c>
      <c r="D255" s="22">
        <v>31.1</v>
      </c>
      <c r="E255" s="24">
        <f>Таблица2[[#This Row],[цены в долларах]]*$I$1</f>
        <v>1057.4000000000001</v>
      </c>
      <c r="F255" s="19">
        <f>Таблица2[[#This Row],[продажа + 50%
с НДС]]/118*100</f>
        <v>1344.1525423728813</v>
      </c>
      <c r="G255" s="23">
        <f t="shared" si="10"/>
        <v>1586.1</v>
      </c>
      <c r="H255" s="2" t="s">
        <v>811</v>
      </c>
      <c r="I255" s="2"/>
      <c r="J255" s="34">
        <f>Таблица2[[#This Row],[Закупка
без НДС]]</f>
        <v>896.10169491525437</v>
      </c>
      <c r="K255" s="34">
        <f t="shared" si="11"/>
        <v>985.7118644067798</v>
      </c>
    </row>
    <row r="256" spans="1:11" x14ac:dyDescent="0.25">
      <c r="A256" s="20">
        <v>255</v>
      </c>
      <c r="B256" s="1" t="s">
        <v>250</v>
      </c>
      <c r="C256" s="21">
        <f t="shared" si="9"/>
        <v>878.81355932203394</v>
      </c>
      <c r="D256" s="22"/>
      <c r="E256" s="18">
        <v>1037</v>
      </c>
      <c r="F256" s="19">
        <f>Таблица2[[#This Row],[продажа + 50%
с НДС]]/118*100</f>
        <v>1318.2203389830509</v>
      </c>
      <c r="G256" s="23">
        <f t="shared" si="10"/>
        <v>1555.5</v>
      </c>
      <c r="H256" s="2"/>
      <c r="I256" s="2">
        <v>1037</v>
      </c>
      <c r="J256" s="34">
        <f>Таблица2[[#This Row],[Закупка
без НДС]]</f>
        <v>878.81355932203394</v>
      </c>
      <c r="K256" s="34">
        <f t="shared" si="11"/>
        <v>966.69491525423723</v>
      </c>
    </row>
    <row r="257" spans="1:11" x14ac:dyDescent="0.25">
      <c r="A257" s="20">
        <v>256</v>
      </c>
      <c r="B257" s="1" t="s">
        <v>251</v>
      </c>
      <c r="C257" s="21">
        <f t="shared" ref="C257:C320" si="12">E257*100/118</f>
        <v>1559.3220338983051</v>
      </c>
      <c r="D257" s="22"/>
      <c r="E257" s="18">
        <v>1840</v>
      </c>
      <c r="F257" s="19">
        <f>Таблица2[[#This Row],[продажа + 50%
с НДС]]/118*100</f>
        <v>2338.9830508474579</v>
      </c>
      <c r="G257" s="23">
        <f t="shared" si="10"/>
        <v>2760</v>
      </c>
      <c r="H257" s="2"/>
      <c r="I257" s="2">
        <v>1840</v>
      </c>
      <c r="J257" s="34">
        <f>Таблица2[[#This Row],[Закупка
без НДС]]</f>
        <v>1559.3220338983051</v>
      </c>
      <c r="K257" s="34">
        <f t="shared" si="11"/>
        <v>1715.2542372881355</v>
      </c>
    </row>
    <row r="258" spans="1:11" x14ac:dyDescent="0.25">
      <c r="A258" s="17">
        <v>257</v>
      </c>
      <c r="B258" s="1" t="s">
        <v>252</v>
      </c>
      <c r="C258" s="21">
        <f t="shared" si="12"/>
        <v>1524.2372881355932</v>
      </c>
      <c r="D258" s="22">
        <v>52.9</v>
      </c>
      <c r="E258" s="24">
        <f>Таблица2[[#This Row],[цены в долларах]]*$I$1</f>
        <v>1798.6</v>
      </c>
      <c r="F258" s="19">
        <f>Таблица2[[#This Row],[продажа + 50%
с НДС]]/118*100</f>
        <v>2286.3559322033902</v>
      </c>
      <c r="G258" s="23">
        <f t="shared" ref="G258:G321" si="13">E258*(100+$H$1)/100</f>
        <v>2697.9</v>
      </c>
      <c r="H258" s="2" t="s">
        <v>812</v>
      </c>
      <c r="I258" s="2"/>
      <c r="J258" s="34">
        <f>Таблица2[[#This Row],[Закупка
без НДС]]</f>
        <v>1524.2372881355932</v>
      </c>
      <c r="K258" s="34">
        <f t="shared" si="11"/>
        <v>1676.6610169491523</v>
      </c>
    </row>
    <row r="259" spans="1:11" x14ac:dyDescent="0.25">
      <c r="A259" s="20">
        <v>258</v>
      </c>
      <c r="B259" s="1" t="s">
        <v>253</v>
      </c>
      <c r="C259" s="21">
        <f t="shared" si="12"/>
        <v>1800</v>
      </c>
      <c r="D259" s="22"/>
      <c r="E259" s="18">
        <v>2124</v>
      </c>
      <c r="F259" s="19">
        <f>Таблица2[[#This Row],[продажа + 50%
с НДС]]/118*100</f>
        <v>2700</v>
      </c>
      <c r="G259" s="23">
        <f t="shared" si="13"/>
        <v>3186</v>
      </c>
      <c r="H259" s="2"/>
      <c r="I259" s="2">
        <v>2124</v>
      </c>
      <c r="J259" s="34">
        <f>Таблица2[[#This Row],[Закупка
без НДС]]</f>
        <v>1800</v>
      </c>
      <c r="K259" s="34">
        <f t="shared" ref="K259:K322" si="14">J259*110/100</f>
        <v>1980</v>
      </c>
    </row>
    <row r="260" spans="1:11" x14ac:dyDescent="0.25">
      <c r="A260" s="20">
        <v>259</v>
      </c>
      <c r="B260" s="1" t="s">
        <v>254</v>
      </c>
      <c r="C260" s="21">
        <f t="shared" si="12"/>
        <v>1748.9830508474579</v>
      </c>
      <c r="D260" s="22">
        <v>60.7</v>
      </c>
      <c r="E260" s="24">
        <f>Таблица2[[#This Row],[цены в долларах]]*$I$1</f>
        <v>2063.8000000000002</v>
      </c>
      <c r="F260" s="19">
        <f>Таблица2[[#This Row],[продажа + 50%
с НДС]]/118*100</f>
        <v>2623.4745762711864</v>
      </c>
      <c r="G260" s="23">
        <f t="shared" si="13"/>
        <v>3095.7</v>
      </c>
      <c r="H260" s="2" t="s">
        <v>813</v>
      </c>
      <c r="I260" s="2"/>
      <c r="J260" s="34">
        <f>Таблица2[[#This Row],[Закупка
без НДС]]</f>
        <v>1748.9830508474579</v>
      </c>
      <c r="K260" s="34">
        <f t="shared" si="14"/>
        <v>1923.8813559322036</v>
      </c>
    </row>
    <row r="261" spans="1:11" x14ac:dyDescent="0.25">
      <c r="A261" s="17">
        <v>260</v>
      </c>
      <c r="B261" s="1" t="s">
        <v>255</v>
      </c>
      <c r="C261" s="21">
        <f t="shared" si="12"/>
        <v>1171.1864406779662</v>
      </c>
      <c r="D261" s="22"/>
      <c r="E261" s="18">
        <v>1382</v>
      </c>
      <c r="F261" s="19">
        <f>Таблица2[[#This Row],[продажа + 50%
с НДС]]/118*100</f>
        <v>1756.7796610169491</v>
      </c>
      <c r="G261" s="23">
        <f t="shared" si="13"/>
        <v>2073</v>
      </c>
      <c r="H261" s="2"/>
      <c r="I261" s="2">
        <v>1382</v>
      </c>
      <c r="J261" s="34">
        <f>Таблица2[[#This Row],[Закупка
без НДС]]</f>
        <v>1171.1864406779662</v>
      </c>
      <c r="K261" s="34">
        <f t="shared" si="14"/>
        <v>1288.3050847457628</v>
      </c>
    </row>
    <row r="262" spans="1:11" x14ac:dyDescent="0.25">
      <c r="A262" s="20">
        <v>261</v>
      </c>
      <c r="B262" s="1" t="s">
        <v>256</v>
      </c>
      <c r="C262" s="21">
        <f t="shared" si="12"/>
        <v>2097.4576271186443</v>
      </c>
      <c r="D262" s="22"/>
      <c r="E262" s="18">
        <v>2475</v>
      </c>
      <c r="F262" s="19">
        <f>Таблица2[[#This Row],[продажа + 50%
с НДС]]/118*100</f>
        <v>3146.1864406779659</v>
      </c>
      <c r="G262" s="23">
        <f t="shared" si="13"/>
        <v>3712.5</v>
      </c>
      <c r="H262" s="2"/>
      <c r="I262" s="2">
        <v>2475</v>
      </c>
      <c r="J262" s="34">
        <f>Таблица2[[#This Row],[Закупка
без НДС]]</f>
        <v>2097.4576271186443</v>
      </c>
      <c r="K262" s="34">
        <f t="shared" si="14"/>
        <v>2307.2033898305085</v>
      </c>
    </row>
    <row r="263" spans="1:11" x14ac:dyDescent="0.25">
      <c r="A263" s="20">
        <v>262</v>
      </c>
      <c r="B263" s="1" t="s">
        <v>257</v>
      </c>
      <c r="C263" s="21">
        <f t="shared" si="12"/>
        <v>3032.8813559322034</v>
      </c>
      <c r="D263" s="22"/>
      <c r="E263" s="18">
        <v>3578.8</v>
      </c>
      <c r="F263" s="19">
        <f>Таблица2[[#This Row],[продажа + 50%
с НДС]]/118*100</f>
        <v>4549.3220338983047</v>
      </c>
      <c r="G263" s="23">
        <f t="shared" si="13"/>
        <v>5368.2</v>
      </c>
      <c r="H263" s="2"/>
      <c r="I263" s="2">
        <v>3578.8</v>
      </c>
      <c r="J263" s="34">
        <f>Таблица2[[#This Row],[Закупка
без НДС]]</f>
        <v>3032.8813559322034</v>
      </c>
      <c r="K263" s="34">
        <f t="shared" si="14"/>
        <v>3336.1694915254238</v>
      </c>
    </row>
    <row r="264" spans="1:11" x14ac:dyDescent="0.25">
      <c r="A264" s="17">
        <v>263</v>
      </c>
      <c r="B264" s="1" t="s">
        <v>258</v>
      </c>
      <c r="C264" s="21">
        <f t="shared" si="12"/>
        <v>2230.1694915254243</v>
      </c>
      <c r="D264" s="22">
        <v>77.400000000000006</v>
      </c>
      <c r="E264" s="24">
        <f>Таблица2[[#This Row],[цены в долларах]]*$I$1</f>
        <v>2631.6000000000004</v>
      </c>
      <c r="F264" s="19">
        <f>Таблица2[[#This Row],[продажа + 50%
с НДС]]/118*100</f>
        <v>3345.2542372881362</v>
      </c>
      <c r="G264" s="23">
        <f t="shared" si="13"/>
        <v>3947.4000000000005</v>
      </c>
      <c r="H264" s="2" t="s">
        <v>814</v>
      </c>
      <c r="I264" s="2"/>
      <c r="J264" s="34">
        <f>Таблица2[[#This Row],[Закупка
без НДС]]</f>
        <v>2230.1694915254243</v>
      </c>
      <c r="K264" s="34">
        <f t="shared" si="14"/>
        <v>2453.1864406779669</v>
      </c>
    </row>
    <row r="265" spans="1:11" x14ac:dyDescent="0.25">
      <c r="A265" s="20">
        <v>264</v>
      </c>
      <c r="B265" s="1" t="s">
        <v>259</v>
      </c>
      <c r="C265" s="21">
        <f t="shared" si="12"/>
        <v>2455.9322033898306</v>
      </c>
      <c r="D265" s="22"/>
      <c r="E265" s="18">
        <v>2898</v>
      </c>
      <c r="F265" s="19">
        <f>Таблица2[[#This Row],[продажа + 50%
с НДС]]/118*100</f>
        <v>3683.898305084746</v>
      </c>
      <c r="G265" s="23">
        <f t="shared" si="13"/>
        <v>4347</v>
      </c>
      <c r="H265" s="2"/>
      <c r="I265" s="2">
        <v>2898</v>
      </c>
      <c r="J265" s="34">
        <f>Таблица2[[#This Row],[Закупка
без НДС]]</f>
        <v>2455.9322033898306</v>
      </c>
      <c r="K265" s="34">
        <f t="shared" si="14"/>
        <v>2701.5254237288136</v>
      </c>
    </row>
    <row r="266" spans="1:11" x14ac:dyDescent="0.25">
      <c r="A266" s="20">
        <v>265</v>
      </c>
      <c r="B266" s="1" t="s">
        <v>260</v>
      </c>
      <c r="C266" s="21">
        <f t="shared" si="12"/>
        <v>3173.2203389830506</v>
      </c>
      <c r="D266" s="22"/>
      <c r="E266" s="18">
        <v>3744.4</v>
      </c>
      <c r="F266" s="19">
        <f>Таблица2[[#This Row],[продажа + 50%
с НДС]]/118*100</f>
        <v>4759.8305084745771</v>
      </c>
      <c r="G266" s="23">
        <f t="shared" si="13"/>
        <v>5616.6</v>
      </c>
      <c r="H266" s="2"/>
      <c r="I266" s="2">
        <v>3744.4</v>
      </c>
      <c r="J266" s="34">
        <f>Таблица2[[#This Row],[Закупка
без НДС]]</f>
        <v>3173.2203389830506</v>
      </c>
      <c r="K266" s="34">
        <f t="shared" si="14"/>
        <v>3490.5423728813557</v>
      </c>
    </row>
    <row r="267" spans="1:11" x14ac:dyDescent="0.25">
      <c r="A267" s="17">
        <v>266</v>
      </c>
      <c r="B267" s="1" t="s">
        <v>261</v>
      </c>
      <c r="C267" s="21">
        <f t="shared" si="12"/>
        <v>2570.1694915254238</v>
      </c>
      <c r="D267" s="22">
        <v>89.2</v>
      </c>
      <c r="E267" s="24">
        <f>Таблица2[[#This Row],[цены в долларах]]*$I$1</f>
        <v>3032.8</v>
      </c>
      <c r="F267" s="19">
        <f>Таблица2[[#This Row],[продажа + 50%
с НДС]]/118*100</f>
        <v>3855.2542372881353</v>
      </c>
      <c r="G267" s="23">
        <f t="shared" si="13"/>
        <v>4549.2</v>
      </c>
      <c r="H267" s="2" t="s">
        <v>815</v>
      </c>
      <c r="I267" s="2"/>
      <c r="J267" s="34">
        <f>Таблица2[[#This Row],[Закупка
без НДС]]</f>
        <v>2570.1694915254238</v>
      </c>
      <c r="K267" s="34">
        <f t="shared" si="14"/>
        <v>2827.1864406779664</v>
      </c>
    </row>
    <row r="268" spans="1:11" x14ac:dyDescent="0.25">
      <c r="A268" s="20">
        <v>267</v>
      </c>
      <c r="B268" s="1" t="s">
        <v>262</v>
      </c>
      <c r="C268" s="21">
        <f t="shared" si="12"/>
        <v>1014.2372881355933</v>
      </c>
      <c r="D268" s="22">
        <v>35.200000000000003</v>
      </c>
      <c r="E268" s="24">
        <f>Таблица2[[#This Row],[цены в долларах]]*$I$1</f>
        <v>1196.8000000000002</v>
      </c>
      <c r="F268" s="19">
        <f>Таблица2[[#This Row],[продажа + 50%
с НДС]]/118*100</f>
        <v>1521.35593220339</v>
      </c>
      <c r="G268" s="23">
        <f t="shared" si="13"/>
        <v>1795.2000000000003</v>
      </c>
      <c r="H268" s="2" t="s">
        <v>816</v>
      </c>
      <c r="I268" s="2"/>
      <c r="J268" s="34">
        <f>Таблица2[[#This Row],[Закупка
без НДС]]</f>
        <v>1014.2372881355933</v>
      </c>
      <c r="K268" s="34">
        <f t="shared" si="14"/>
        <v>1115.6610169491528</v>
      </c>
    </row>
    <row r="269" spans="1:11" x14ac:dyDescent="0.25">
      <c r="A269" s="20">
        <v>268</v>
      </c>
      <c r="B269" s="1" t="s">
        <v>263</v>
      </c>
      <c r="C269" s="21">
        <f t="shared" si="12"/>
        <v>1014.2372881355933</v>
      </c>
      <c r="D269" s="22">
        <v>35.200000000000003</v>
      </c>
      <c r="E269" s="24">
        <f>Таблица2[[#This Row],[цены в долларах]]*$I$1</f>
        <v>1196.8000000000002</v>
      </c>
      <c r="F269" s="19">
        <f>Таблица2[[#This Row],[продажа + 50%
с НДС]]/118*100</f>
        <v>1521.35593220339</v>
      </c>
      <c r="G269" s="23">
        <f t="shared" si="13"/>
        <v>1795.2000000000003</v>
      </c>
      <c r="H269" s="2" t="s">
        <v>816</v>
      </c>
      <c r="I269" s="2"/>
      <c r="J269" s="34">
        <f>Таблица2[[#This Row],[Закупка
без НДС]]</f>
        <v>1014.2372881355933</v>
      </c>
      <c r="K269" s="34">
        <f t="shared" si="14"/>
        <v>1115.6610169491528</v>
      </c>
    </row>
    <row r="270" spans="1:11" x14ac:dyDescent="0.25">
      <c r="A270" s="17">
        <v>269</v>
      </c>
      <c r="B270" s="1" t="s">
        <v>264</v>
      </c>
      <c r="C270" s="21">
        <f t="shared" si="12"/>
        <v>1184.2372881355932</v>
      </c>
      <c r="D270" s="22">
        <v>41.1</v>
      </c>
      <c r="E270" s="24">
        <f>Таблица2[[#This Row],[цены в долларах]]*$I$1</f>
        <v>1397.4</v>
      </c>
      <c r="F270" s="19">
        <f>Таблица2[[#This Row],[продажа + 50%
с НДС]]/118*100</f>
        <v>1776.3559322033898</v>
      </c>
      <c r="G270" s="23">
        <f t="shared" si="13"/>
        <v>2096.1</v>
      </c>
      <c r="H270" s="2" t="s">
        <v>817</v>
      </c>
      <c r="I270" s="2"/>
      <c r="J270" s="34">
        <f>Таблица2[[#This Row],[Закупка
без НДС]]</f>
        <v>1184.2372881355932</v>
      </c>
      <c r="K270" s="34">
        <f t="shared" si="14"/>
        <v>1302.6610169491526</v>
      </c>
    </row>
    <row r="271" spans="1:11" x14ac:dyDescent="0.25">
      <c r="A271" s="20">
        <v>270</v>
      </c>
      <c r="B271" s="1" t="s">
        <v>265</v>
      </c>
      <c r="C271" s="21">
        <f t="shared" si="12"/>
        <v>1570.3389830508474</v>
      </c>
      <c r="D271" s="22"/>
      <c r="E271" s="18">
        <v>1853</v>
      </c>
      <c r="F271" s="19">
        <f>Таблица2[[#This Row],[продажа + 50%
с НДС]]/118*100</f>
        <v>2355.5084745762715</v>
      </c>
      <c r="G271" s="23">
        <f t="shared" si="13"/>
        <v>2779.5</v>
      </c>
      <c r="H271" s="2"/>
      <c r="I271" s="2">
        <v>1853</v>
      </c>
      <c r="J271" s="34">
        <f>Таблица2[[#This Row],[Закупка
без НДС]]</f>
        <v>1570.3389830508474</v>
      </c>
      <c r="K271" s="34">
        <f t="shared" si="14"/>
        <v>1727.3728813559323</v>
      </c>
    </row>
    <row r="272" spans="1:11" x14ac:dyDescent="0.25">
      <c r="A272" s="20">
        <v>271</v>
      </c>
      <c r="B272" s="1" t="s">
        <v>266</v>
      </c>
      <c r="C272" s="21">
        <f t="shared" si="12"/>
        <v>0</v>
      </c>
      <c r="D272" s="22"/>
      <c r="E272" s="18">
        <v>0</v>
      </c>
      <c r="F272" s="19">
        <f>Таблица2[[#This Row],[продажа + 50%
с НДС]]/118*100</f>
        <v>0</v>
      </c>
      <c r="G272" s="23">
        <f t="shared" si="13"/>
        <v>0</v>
      </c>
      <c r="H272" s="2"/>
      <c r="I272" s="2">
        <v>0</v>
      </c>
      <c r="J272" s="34">
        <f>Таблица2[[#This Row],[Закупка
без НДС]]</f>
        <v>0</v>
      </c>
      <c r="K272" s="34">
        <f t="shared" si="14"/>
        <v>0</v>
      </c>
    </row>
    <row r="273" spans="1:11" x14ac:dyDescent="0.25">
      <c r="A273" s="17">
        <v>272</v>
      </c>
      <c r="B273" s="1" t="s">
        <v>267</v>
      </c>
      <c r="C273" s="21">
        <f t="shared" si="12"/>
        <v>2405.0847457627119</v>
      </c>
      <c r="D273" s="22"/>
      <c r="E273" s="18">
        <v>2838</v>
      </c>
      <c r="F273" s="19">
        <f>Таблица2[[#This Row],[продажа + 50%
с НДС]]/118*100</f>
        <v>3607.6271186440677</v>
      </c>
      <c r="G273" s="23">
        <f t="shared" si="13"/>
        <v>4257</v>
      </c>
      <c r="H273" s="2"/>
      <c r="I273" s="2">
        <v>2838</v>
      </c>
      <c r="J273" s="34">
        <f>Таблица2[[#This Row],[Закупка
без НДС]]</f>
        <v>2405.0847457627119</v>
      </c>
      <c r="K273" s="34">
        <f t="shared" si="14"/>
        <v>2645.5932203389834</v>
      </c>
    </row>
    <row r="274" spans="1:11" x14ac:dyDescent="0.25">
      <c r="A274" s="20">
        <v>273</v>
      </c>
      <c r="B274" s="1" t="s">
        <v>268</v>
      </c>
      <c r="C274" s="21">
        <f t="shared" si="12"/>
        <v>2902.5423728813557</v>
      </c>
      <c r="D274" s="22"/>
      <c r="E274" s="18">
        <v>3425</v>
      </c>
      <c r="F274" s="19">
        <f>Таблица2[[#This Row],[продажа + 50%
с НДС]]/118*100</f>
        <v>4353.8135593220341</v>
      </c>
      <c r="G274" s="23">
        <f t="shared" si="13"/>
        <v>5137.5</v>
      </c>
      <c r="H274" s="2"/>
      <c r="I274" s="2">
        <v>3425</v>
      </c>
      <c r="J274" s="34">
        <f>Таблица2[[#This Row],[Закупка
без НДС]]</f>
        <v>2902.5423728813557</v>
      </c>
      <c r="K274" s="34">
        <f t="shared" si="14"/>
        <v>3192.796610169491</v>
      </c>
    </row>
    <row r="275" spans="1:11" x14ac:dyDescent="0.25">
      <c r="A275" s="20">
        <v>274</v>
      </c>
      <c r="B275" s="1" t="s">
        <v>269</v>
      </c>
      <c r="C275" s="21">
        <f t="shared" si="12"/>
        <v>1590.6779661016949</v>
      </c>
      <c r="D275" s="22"/>
      <c r="E275" s="18">
        <v>1877</v>
      </c>
      <c r="F275" s="19">
        <f>Таблица2[[#This Row],[продажа + 50%
с НДС]]/118*100</f>
        <v>2386.0169491525421</v>
      </c>
      <c r="G275" s="23">
        <f t="shared" si="13"/>
        <v>2815.5</v>
      </c>
      <c r="H275" s="2"/>
      <c r="I275" s="2">
        <v>1877</v>
      </c>
      <c r="J275" s="34">
        <f>Таблица2[[#This Row],[Закупка
без НДС]]</f>
        <v>1590.6779661016949</v>
      </c>
      <c r="K275" s="34">
        <f t="shared" si="14"/>
        <v>1749.7457627118645</v>
      </c>
    </row>
    <row r="276" spans="1:11" x14ac:dyDescent="0.25">
      <c r="A276" s="17">
        <v>275</v>
      </c>
      <c r="B276" s="1" t="s">
        <v>270</v>
      </c>
      <c r="C276" s="21">
        <f t="shared" si="12"/>
        <v>2143.7288135593221</v>
      </c>
      <c r="D276" s="22">
        <v>74.400000000000006</v>
      </c>
      <c r="E276" s="24">
        <f>Таблица2[[#This Row],[цены в долларах]]*$I$1</f>
        <v>2529.6000000000004</v>
      </c>
      <c r="F276" s="19">
        <f>Таблица2[[#This Row],[продажа + 50%
с НДС]]/118*100</f>
        <v>3215.5932203389839</v>
      </c>
      <c r="G276" s="23">
        <f t="shared" si="13"/>
        <v>3794.4000000000005</v>
      </c>
      <c r="H276" s="2" t="s">
        <v>818</v>
      </c>
      <c r="I276" s="2"/>
      <c r="J276" s="34">
        <f>Таблица2[[#This Row],[Закупка
без НДС]]</f>
        <v>2143.7288135593221</v>
      </c>
      <c r="K276" s="34">
        <f t="shared" si="14"/>
        <v>2358.1016949152545</v>
      </c>
    </row>
    <row r="277" spans="1:11" x14ac:dyDescent="0.25">
      <c r="A277" s="20">
        <v>276</v>
      </c>
      <c r="B277" s="1" t="s">
        <v>271</v>
      </c>
      <c r="C277" s="21">
        <f t="shared" si="12"/>
        <v>1150.8474576271187</v>
      </c>
      <c r="D277" s="22"/>
      <c r="E277" s="18">
        <v>1358</v>
      </c>
      <c r="F277" s="19">
        <f>Таблица2[[#This Row],[продажа + 50%
с НДС]]/118*100</f>
        <v>1726.2711864406779</v>
      </c>
      <c r="G277" s="23">
        <f t="shared" si="13"/>
        <v>2037</v>
      </c>
      <c r="H277" s="2"/>
      <c r="I277" s="2">
        <v>1358</v>
      </c>
      <c r="J277" s="34">
        <f>Таблица2[[#This Row],[Закупка
без НДС]]</f>
        <v>1150.8474576271187</v>
      </c>
      <c r="K277" s="34">
        <f t="shared" si="14"/>
        <v>1265.9322033898306</v>
      </c>
    </row>
    <row r="278" spans="1:11" x14ac:dyDescent="0.25">
      <c r="A278" s="20">
        <v>277</v>
      </c>
      <c r="B278" s="1" t="s">
        <v>272</v>
      </c>
      <c r="C278" s="21">
        <f t="shared" si="12"/>
        <v>1690.6779661016949</v>
      </c>
      <c r="D278" s="22"/>
      <c r="E278" s="18">
        <v>1995</v>
      </c>
      <c r="F278" s="19">
        <f>Таблица2[[#This Row],[продажа + 50%
с НДС]]/118*100</f>
        <v>2536.0169491525421</v>
      </c>
      <c r="G278" s="23">
        <f t="shared" si="13"/>
        <v>2992.5</v>
      </c>
      <c r="H278" s="2"/>
      <c r="I278" s="2">
        <v>1995</v>
      </c>
      <c r="J278" s="34">
        <f>Таблица2[[#This Row],[Закупка
без НДС]]</f>
        <v>1690.6779661016949</v>
      </c>
      <c r="K278" s="34">
        <f t="shared" si="14"/>
        <v>1859.7457627118645</v>
      </c>
    </row>
    <row r="279" spans="1:11" x14ac:dyDescent="0.25">
      <c r="A279" s="17">
        <v>278</v>
      </c>
      <c r="B279" s="1" t="s">
        <v>273</v>
      </c>
      <c r="C279" s="21">
        <f t="shared" si="12"/>
        <v>2328.1355932203392</v>
      </c>
      <c r="D279" s="22">
        <v>80.8</v>
      </c>
      <c r="E279" s="24">
        <f>Таблица2[[#This Row],[цены в долларах]]*$I$1</f>
        <v>2747.2</v>
      </c>
      <c r="F279" s="19">
        <f>Таблица2[[#This Row],[продажа + 50%
с НДС]]/118*100</f>
        <v>3492.203389830509</v>
      </c>
      <c r="G279" s="23">
        <f t="shared" si="13"/>
        <v>4120.8</v>
      </c>
      <c r="H279" s="2" t="s">
        <v>819</v>
      </c>
      <c r="I279" s="2"/>
      <c r="J279" s="34">
        <f>Таблица2[[#This Row],[Закупка
без НДС]]</f>
        <v>2328.1355932203392</v>
      </c>
      <c r="K279" s="34">
        <f t="shared" si="14"/>
        <v>2560.9491525423732</v>
      </c>
    </row>
    <row r="280" spans="1:11" x14ac:dyDescent="0.25">
      <c r="A280" s="20">
        <v>279</v>
      </c>
      <c r="B280" s="1" t="s">
        <v>274</v>
      </c>
      <c r="C280" s="21">
        <f t="shared" si="12"/>
        <v>1379.6610169491526</v>
      </c>
      <c r="D280" s="22"/>
      <c r="E280" s="18">
        <v>1628</v>
      </c>
      <c r="F280" s="19">
        <f>Таблица2[[#This Row],[продажа + 50%
с НДС]]/118*100</f>
        <v>2069.4915254237285</v>
      </c>
      <c r="G280" s="23">
        <f t="shared" si="13"/>
        <v>2442</v>
      </c>
      <c r="H280" s="2"/>
      <c r="I280" s="2">
        <v>1628</v>
      </c>
      <c r="J280" s="34">
        <f>Таблица2[[#This Row],[Закупка
без НДС]]</f>
        <v>1379.6610169491526</v>
      </c>
      <c r="K280" s="34">
        <f t="shared" si="14"/>
        <v>1517.6271186440677</v>
      </c>
    </row>
    <row r="281" spans="1:11" x14ac:dyDescent="0.25">
      <c r="A281" s="20">
        <v>280</v>
      </c>
      <c r="B281" s="1" t="s">
        <v>275</v>
      </c>
      <c r="C281" s="21">
        <f t="shared" si="12"/>
        <v>2190.6779661016949</v>
      </c>
      <c r="D281" s="22"/>
      <c r="E281" s="18">
        <v>2585</v>
      </c>
      <c r="F281" s="19">
        <f>Таблица2[[#This Row],[продажа + 50%
с НДС]]/118*100</f>
        <v>3286.0169491525426</v>
      </c>
      <c r="G281" s="23">
        <f t="shared" si="13"/>
        <v>3877.5</v>
      </c>
      <c r="H281" s="2"/>
      <c r="I281" s="2">
        <v>2585</v>
      </c>
      <c r="J281" s="34">
        <f>Таблица2[[#This Row],[Закупка
без НДС]]</f>
        <v>2190.6779661016949</v>
      </c>
      <c r="K281" s="34">
        <f t="shared" si="14"/>
        <v>2409.7457627118642</v>
      </c>
    </row>
    <row r="282" spans="1:11" x14ac:dyDescent="0.25">
      <c r="A282" s="17">
        <v>281</v>
      </c>
      <c r="B282" s="1" t="s">
        <v>276</v>
      </c>
      <c r="C282" s="21">
        <f t="shared" si="12"/>
        <v>1993.2203389830509</v>
      </c>
      <c r="D282" s="22"/>
      <c r="E282" s="18">
        <v>2352</v>
      </c>
      <c r="F282" s="19">
        <f>Таблица2[[#This Row],[продажа + 50%
с НДС]]/118*100</f>
        <v>2989.8305084745762</v>
      </c>
      <c r="G282" s="23">
        <f t="shared" si="13"/>
        <v>3528</v>
      </c>
      <c r="H282" s="2"/>
      <c r="I282" s="2">
        <v>2352</v>
      </c>
      <c r="J282" s="34">
        <f>Таблица2[[#This Row],[Закупка
без НДС]]</f>
        <v>1993.2203389830509</v>
      </c>
      <c r="K282" s="34">
        <f t="shared" si="14"/>
        <v>2192.5423728813562</v>
      </c>
    </row>
    <row r="283" spans="1:11" x14ac:dyDescent="0.25">
      <c r="A283" s="20">
        <v>282</v>
      </c>
      <c r="B283" s="1" t="s">
        <v>277</v>
      </c>
      <c r="C283" s="21">
        <f t="shared" si="12"/>
        <v>2055.0847457627119</v>
      </c>
      <c r="D283" s="22"/>
      <c r="E283" s="18">
        <v>2425</v>
      </c>
      <c r="F283" s="19">
        <f>Таблица2[[#This Row],[продажа + 50%
с НДС]]/118*100</f>
        <v>3082.6271186440677</v>
      </c>
      <c r="G283" s="23">
        <f t="shared" si="13"/>
        <v>3637.5</v>
      </c>
      <c r="H283" s="2"/>
      <c r="I283" s="2">
        <v>2425</v>
      </c>
      <c r="J283" s="34">
        <f>Таблица2[[#This Row],[Закупка
без НДС]]</f>
        <v>2055.0847457627119</v>
      </c>
      <c r="K283" s="34">
        <f t="shared" si="14"/>
        <v>2260.5932203389834</v>
      </c>
    </row>
    <row r="284" spans="1:11" x14ac:dyDescent="0.25">
      <c r="A284" s="20">
        <v>283</v>
      </c>
      <c r="B284" s="1" t="s">
        <v>278</v>
      </c>
      <c r="C284" s="21">
        <f t="shared" si="12"/>
        <v>2883.0508474576272</v>
      </c>
      <c r="D284" s="22"/>
      <c r="E284" s="18">
        <v>3402</v>
      </c>
      <c r="F284" s="19">
        <f>Таблица2[[#This Row],[продажа + 50%
с НДС]]/118*100</f>
        <v>4324.5762711864409</v>
      </c>
      <c r="G284" s="23">
        <f t="shared" si="13"/>
        <v>5103</v>
      </c>
      <c r="H284" s="2"/>
      <c r="I284" s="2">
        <v>3402</v>
      </c>
      <c r="J284" s="34">
        <f>Таблица2[[#This Row],[Закупка
без НДС]]</f>
        <v>2883.0508474576272</v>
      </c>
      <c r="K284" s="34">
        <f t="shared" si="14"/>
        <v>3171.3559322033898</v>
      </c>
    </row>
    <row r="285" spans="1:11" x14ac:dyDescent="0.25">
      <c r="A285" s="17">
        <v>284</v>
      </c>
      <c r="B285" s="1" t="s">
        <v>279</v>
      </c>
      <c r="C285" s="21">
        <f t="shared" si="12"/>
        <v>3229.9999999999995</v>
      </c>
      <c r="D285" s="22">
        <v>112.1</v>
      </c>
      <c r="E285" s="24">
        <f>Таблица2[[#This Row],[цены в долларах]]*$I$1</f>
        <v>3811.3999999999996</v>
      </c>
      <c r="F285" s="19">
        <f>Таблица2[[#This Row],[продажа + 50%
с НДС]]/118*100</f>
        <v>4845</v>
      </c>
      <c r="G285" s="23">
        <f t="shared" si="13"/>
        <v>5717.1</v>
      </c>
      <c r="H285" s="2" t="s">
        <v>820</v>
      </c>
      <c r="I285" s="2"/>
      <c r="J285" s="34">
        <f>Таблица2[[#This Row],[Закупка
без НДС]]</f>
        <v>3229.9999999999995</v>
      </c>
      <c r="K285" s="34">
        <f t="shared" si="14"/>
        <v>3552.9999999999995</v>
      </c>
    </row>
    <row r="286" spans="1:11" x14ac:dyDescent="0.25">
      <c r="A286" s="20">
        <v>285</v>
      </c>
      <c r="B286" s="1" t="s">
        <v>280</v>
      </c>
      <c r="C286" s="21">
        <f t="shared" si="12"/>
        <v>2576.2711864406779</v>
      </c>
      <c r="D286" s="22"/>
      <c r="E286" s="18">
        <v>3040</v>
      </c>
      <c r="F286" s="19">
        <f>Таблица2[[#This Row],[продажа + 50%
с НДС]]/118*100</f>
        <v>3864.4067796610166</v>
      </c>
      <c r="G286" s="23">
        <f t="shared" si="13"/>
        <v>4560</v>
      </c>
      <c r="H286" s="2"/>
      <c r="I286" s="2">
        <v>3040</v>
      </c>
      <c r="J286" s="34">
        <f>Таблица2[[#This Row],[Закупка
без НДС]]</f>
        <v>2576.2711864406779</v>
      </c>
      <c r="K286" s="34">
        <f t="shared" si="14"/>
        <v>2833.8983050847455</v>
      </c>
    </row>
    <row r="287" spans="1:11" x14ac:dyDescent="0.25">
      <c r="A287" s="20">
        <v>286</v>
      </c>
      <c r="B287" s="1" t="s">
        <v>281</v>
      </c>
      <c r="C287" s="21">
        <f t="shared" si="12"/>
        <v>3381.3559322033898</v>
      </c>
      <c r="D287" s="22"/>
      <c r="E287" s="18">
        <v>3990</v>
      </c>
      <c r="F287" s="19">
        <f>Таблица2[[#This Row],[продажа + 50%
с НДС]]/118*100</f>
        <v>5072.0338983050842</v>
      </c>
      <c r="G287" s="23">
        <f t="shared" si="13"/>
        <v>5985</v>
      </c>
      <c r="H287" s="2"/>
      <c r="I287" s="2">
        <v>3990</v>
      </c>
      <c r="J287" s="34">
        <f>Таблица2[[#This Row],[Закупка
без НДС]]</f>
        <v>3381.3559322033898</v>
      </c>
      <c r="K287" s="34">
        <f t="shared" si="14"/>
        <v>3719.4915254237289</v>
      </c>
    </row>
    <row r="288" spans="1:11" x14ac:dyDescent="0.25">
      <c r="A288" s="17">
        <v>287</v>
      </c>
      <c r="B288" s="1" t="s">
        <v>282</v>
      </c>
      <c r="C288" s="21">
        <f t="shared" si="12"/>
        <v>3898.3050847457625</v>
      </c>
      <c r="D288" s="22"/>
      <c r="E288" s="18">
        <v>4600</v>
      </c>
      <c r="F288" s="19">
        <f>Таблица2[[#This Row],[продажа + 50%
с НДС]]/118*100</f>
        <v>5847.4576271186443</v>
      </c>
      <c r="G288" s="23">
        <f t="shared" si="13"/>
        <v>6900</v>
      </c>
      <c r="H288" s="2"/>
      <c r="I288" s="2">
        <v>4600</v>
      </c>
      <c r="J288" s="34">
        <f>Таблица2[[#This Row],[Закупка
без НДС]]</f>
        <v>3898.3050847457625</v>
      </c>
      <c r="K288" s="34">
        <f t="shared" si="14"/>
        <v>4288.1355932203387</v>
      </c>
    </row>
    <row r="289" spans="1:11" x14ac:dyDescent="0.25">
      <c r="A289" s="20">
        <v>288</v>
      </c>
      <c r="B289" s="1" t="s">
        <v>283</v>
      </c>
      <c r="C289" s="21">
        <f t="shared" si="12"/>
        <v>4898.3050847457625</v>
      </c>
      <c r="D289" s="22">
        <v>170</v>
      </c>
      <c r="E289" s="24">
        <f>Таблица2[[#This Row],[цены в долларах]]*$I$1</f>
        <v>5780</v>
      </c>
      <c r="F289" s="19">
        <f>Таблица2[[#This Row],[продажа + 50%
с НДС]]/118*100</f>
        <v>7347.4576271186434</v>
      </c>
      <c r="G289" s="23">
        <f t="shared" si="13"/>
        <v>8670</v>
      </c>
      <c r="H289" s="2" t="s">
        <v>821</v>
      </c>
      <c r="I289" s="2"/>
      <c r="J289" s="34">
        <f>Таблица2[[#This Row],[Закупка
без НДС]]</f>
        <v>4898.3050847457625</v>
      </c>
      <c r="K289" s="34">
        <f t="shared" si="14"/>
        <v>5388.1355932203387</v>
      </c>
    </row>
    <row r="290" spans="1:11" x14ac:dyDescent="0.25">
      <c r="A290" s="20">
        <v>289</v>
      </c>
      <c r="B290" s="1" t="s">
        <v>284</v>
      </c>
      <c r="C290" s="21">
        <f t="shared" si="12"/>
        <v>3783.898305084746</v>
      </c>
      <c r="D290" s="22"/>
      <c r="E290" s="18">
        <v>4465</v>
      </c>
      <c r="F290" s="19">
        <f>Таблица2[[#This Row],[продажа + 50%
с НДС]]/118*100</f>
        <v>5675.8474576271183</v>
      </c>
      <c r="G290" s="23">
        <f t="shared" si="13"/>
        <v>6697.5</v>
      </c>
      <c r="H290" s="2"/>
      <c r="I290" s="2">
        <v>4465</v>
      </c>
      <c r="J290" s="34">
        <f>Таблица2[[#This Row],[Закупка
без НДС]]</f>
        <v>3783.898305084746</v>
      </c>
      <c r="K290" s="34">
        <f t="shared" si="14"/>
        <v>4162.2881355932204</v>
      </c>
    </row>
    <row r="291" spans="1:11" x14ac:dyDescent="0.25">
      <c r="A291" s="17">
        <v>290</v>
      </c>
      <c r="B291" s="1" t="s">
        <v>285</v>
      </c>
      <c r="C291" s="21">
        <f t="shared" si="12"/>
        <v>4761.0169491525421</v>
      </c>
      <c r="D291" s="22"/>
      <c r="E291" s="18">
        <v>5618</v>
      </c>
      <c r="F291" s="19">
        <f>Таблица2[[#This Row],[продажа + 50%
с НДС]]/118*100</f>
        <v>7141.5254237288136</v>
      </c>
      <c r="G291" s="23">
        <f t="shared" si="13"/>
        <v>8427</v>
      </c>
      <c r="H291" s="2"/>
      <c r="I291" s="2">
        <v>5618</v>
      </c>
      <c r="J291" s="34">
        <f>Таблица2[[#This Row],[Закупка
без НДС]]</f>
        <v>4761.0169491525421</v>
      </c>
      <c r="K291" s="34">
        <f t="shared" si="14"/>
        <v>5237.1186440677966</v>
      </c>
    </row>
    <row r="292" spans="1:11" x14ac:dyDescent="0.25">
      <c r="A292" s="20">
        <v>291</v>
      </c>
      <c r="B292" s="1" t="s">
        <v>286</v>
      </c>
      <c r="C292" s="21">
        <f t="shared" si="12"/>
        <v>1334.7796610169491</v>
      </c>
      <c r="D292" s="22"/>
      <c r="E292" s="18">
        <v>1575.04</v>
      </c>
      <c r="F292" s="19">
        <f>Таблица2[[#This Row],[продажа + 50%
с НДС]]/118*100</f>
        <v>2002.1694915254236</v>
      </c>
      <c r="G292" s="23">
        <f t="shared" si="13"/>
        <v>2362.56</v>
      </c>
      <c r="H292" s="2"/>
      <c r="I292" s="2">
        <v>1575.04</v>
      </c>
      <c r="J292" s="34">
        <f>Таблица2[[#This Row],[Закупка
без НДС]]</f>
        <v>1334.7796610169491</v>
      </c>
      <c r="K292" s="34">
        <f t="shared" si="14"/>
        <v>1468.257627118644</v>
      </c>
    </row>
    <row r="293" spans="1:11" x14ac:dyDescent="0.25">
      <c r="A293" s="20">
        <v>292</v>
      </c>
      <c r="B293" s="1" t="s">
        <v>287</v>
      </c>
      <c r="C293" s="21">
        <f t="shared" si="12"/>
        <v>2306.7796610169494</v>
      </c>
      <c r="D293" s="22"/>
      <c r="E293" s="18">
        <v>2722</v>
      </c>
      <c r="F293" s="19">
        <f>Таблица2[[#This Row],[продажа + 50%
с НДС]]/118*100</f>
        <v>3460.1694915254234</v>
      </c>
      <c r="G293" s="23">
        <f t="shared" si="13"/>
        <v>4083</v>
      </c>
      <c r="H293" s="2"/>
      <c r="I293" s="2">
        <v>2722</v>
      </c>
      <c r="J293" s="34">
        <f>Таблица2[[#This Row],[Закупка
без НДС]]</f>
        <v>2306.7796610169494</v>
      </c>
      <c r="K293" s="34">
        <f t="shared" si="14"/>
        <v>2537.4576271186443</v>
      </c>
    </row>
    <row r="294" spans="1:11" x14ac:dyDescent="0.25">
      <c r="A294" s="17">
        <v>293</v>
      </c>
      <c r="B294" s="1" t="s">
        <v>288</v>
      </c>
      <c r="C294" s="21">
        <f t="shared" si="12"/>
        <v>2970.6779661016944</v>
      </c>
      <c r="D294" s="22">
        <v>103.1</v>
      </c>
      <c r="E294" s="24">
        <f>Таблица2[[#This Row],[цены в долларах]]*$I$1</f>
        <v>3505.3999999999996</v>
      </c>
      <c r="F294" s="19">
        <f>Таблица2[[#This Row],[продажа + 50%
с НДС]]/118*100</f>
        <v>4456.016949152543</v>
      </c>
      <c r="G294" s="23">
        <f t="shared" si="13"/>
        <v>5258.1</v>
      </c>
      <c r="H294" s="2" t="s">
        <v>822</v>
      </c>
      <c r="I294" s="2"/>
      <c r="J294" s="34">
        <f>Таблица2[[#This Row],[Закупка
без НДС]]</f>
        <v>2970.6779661016944</v>
      </c>
      <c r="K294" s="34">
        <f t="shared" si="14"/>
        <v>3267.7457627118642</v>
      </c>
    </row>
    <row r="295" spans="1:11" x14ac:dyDescent="0.25">
      <c r="A295" s="20">
        <v>294</v>
      </c>
      <c r="B295" s="1" t="s">
        <v>289</v>
      </c>
      <c r="C295" s="21">
        <f t="shared" si="12"/>
        <v>2127.1186440677966</v>
      </c>
      <c r="D295" s="22"/>
      <c r="E295" s="18">
        <v>2510</v>
      </c>
      <c r="F295" s="19">
        <f>Таблица2[[#This Row],[продажа + 50%
с НДС]]/118*100</f>
        <v>3190.6779661016949</v>
      </c>
      <c r="G295" s="23">
        <f t="shared" si="13"/>
        <v>3765</v>
      </c>
      <c r="H295" s="2"/>
      <c r="I295" s="2">
        <v>2510</v>
      </c>
      <c r="J295" s="34">
        <f>Таблица2[[#This Row],[Закупка
без НДС]]</f>
        <v>2127.1186440677966</v>
      </c>
      <c r="K295" s="34">
        <f t="shared" si="14"/>
        <v>2339.8305084745762</v>
      </c>
    </row>
    <row r="296" spans="1:11" x14ac:dyDescent="0.25">
      <c r="A296" s="20">
        <v>295</v>
      </c>
      <c r="B296" s="1" t="s">
        <v>290</v>
      </c>
      <c r="C296" s="21">
        <f t="shared" si="12"/>
        <v>3231.3559322033898</v>
      </c>
      <c r="D296" s="22"/>
      <c r="E296" s="18">
        <v>3813</v>
      </c>
      <c r="F296" s="19">
        <f>Таблица2[[#This Row],[продажа + 50%
с НДС]]/118*100</f>
        <v>4847.0338983050842</v>
      </c>
      <c r="G296" s="23">
        <f t="shared" si="13"/>
        <v>5719.5</v>
      </c>
      <c r="H296" s="2"/>
      <c r="I296" s="2">
        <v>3813</v>
      </c>
      <c r="J296" s="34">
        <f>Таблица2[[#This Row],[Закупка
без НДС]]</f>
        <v>3231.3559322033898</v>
      </c>
      <c r="K296" s="34">
        <f t="shared" si="14"/>
        <v>3554.4915254237289</v>
      </c>
    </row>
    <row r="297" spans="1:11" x14ac:dyDescent="0.25">
      <c r="A297" s="17">
        <v>296</v>
      </c>
      <c r="B297" s="1" t="s">
        <v>291</v>
      </c>
      <c r="C297" s="21">
        <f t="shared" si="12"/>
        <v>3659.3220338983051</v>
      </c>
      <c r="D297" s="22">
        <v>127</v>
      </c>
      <c r="E297" s="24">
        <f>Таблица2[[#This Row],[цены в долларах]]*$I$1</f>
        <v>4318</v>
      </c>
      <c r="F297" s="19">
        <f>Таблица2[[#This Row],[продажа + 50%
с НДС]]/118*100</f>
        <v>5488.983050847457</v>
      </c>
      <c r="G297" s="23">
        <f t="shared" si="13"/>
        <v>6477</v>
      </c>
      <c r="H297" s="2" t="s">
        <v>823</v>
      </c>
      <c r="I297" s="2"/>
      <c r="J297" s="34">
        <f>Таблица2[[#This Row],[Закупка
без НДС]]</f>
        <v>3659.3220338983051</v>
      </c>
      <c r="K297" s="34">
        <f t="shared" si="14"/>
        <v>4025.2542372881353</v>
      </c>
    </row>
    <row r="298" spans="1:11" x14ac:dyDescent="0.25">
      <c r="A298" s="20">
        <v>297</v>
      </c>
      <c r="B298" s="1" t="s">
        <v>292</v>
      </c>
      <c r="C298" s="21">
        <f t="shared" si="12"/>
        <v>3062.7118644067796</v>
      </c>
      <c r="D298" s="22"/>
      <c r="E298" s="18">
        <v>3614</v>
      </c>
      <c r="F298" s="19">
        <f>Таблица2[[#This Row],[продажа + 50%
с НДС]]/118*100</f>
        <v>4594.0677966101694</v>
      </c>
      <c r="G298" s="23">
        <f t="shared" si="13"/>
        <v>5421</v>
      </c>
      <c r="H298" s="2"/>
      <c r="I298" s="2">
        <v>3614</v>
      </c>
      <c r="J298" s="34">
        <f>Таблица2[[#This Row],[Закупка
без НДС]]</f>
        <v>3062.7118644067796</v>
      </c>
      <c r="K298" s="34">
        <f t="shared" si="14"/>
        <v>3368.9830508474574</v>
      </c>
    </row>
    <row r="299" spans="1:11" x14ac:dyDescent="0.25">
      <c r="A299" s="20">
        <v>298</v>
      </c>
      <c r="B299" s="1" t="s">
        <v>293</v>
      </c>
      <c r="C299" s="21">
        <f t="shared" si="12"/>
        <v>3955.9322033898306</v>
      </c>
      <c r="D299" s="22"/>
      <c r="E299" s="18">
        <v>4668</v>
      </c>
      <c r="F299" s="19">
        <f>Таблица2[[#This Row],[продажа + 50%
с НДС]]/118*100</f>
        <v>5933.8983050847464</v>
      </c>
      <c r="G299" s="23">
        <f t="shared" si="13"/>
        <v>7002</v>
      </c>
      <c r="H299" s="2"/>
      <c r="I299" s="2">
        <v>4668</v>
      </c>
      <c r="J299" s="34">
        <f>Таблица2[[#This Row],[Закупка
без НДС]]</f>
        <v>3955.9322033898306</v>
      </c>
      <c r="K299" s="34">
        <f t="shared" si="14"/>
        <v>4351.5254237288136</v>
      </c>
    </row>
    <row r="300" spans="1:11" x14ac:dyDescent="0.25">
      <c r="A300" s="17">
        <v>299</v>
      </c>
      <c r="B300" s="1" t="s">
        <v>294</v>
      </c>
      <c r="C300" s="21">
        <f t="shared" si="12"/>
        <v>4278.8135593220341</v>
      </c>
      <c r="D300" s="22">
        <v>148.5</v>
      </c>
      <c r="E300" s="24">
        <f>Таблица2[[#This Row],[цены в долларах]]*$I$1</f>
        <v>5049</v>
      </c>
      <c r="F300" s="19">
        <f>Таблица2[[#This Row],[продажа + 50%
с НДС]]/118*100</f>
        <v>6418.2203389830502</v>
      </c>
      <c r="G300" s="23">
        <f t="shared" si="13"/>
        <v>7573.5</v>
      </c>
      <c r="H300" s="2" t="s">
        <v>824</v>
      </c>
      <c r="I300" s="2"/>
      <c r="J300" s="34">
        <f>Таблица2[[#This Row],[Закупка
без НДС]]</f>
        <v>4278.8135593220341</v>
      </c>
      <c r="K300" s="34">
        <f t="shared" si="14"/>
        <v>4706.6949152542375</v>
      </c>
    </row>
    <row r="301" spans="1:11" x14ac:dyDescent="0.25">
      <c r="A301" s="20">
        <v>300</v>
      </c>
      <c r="B301" s="1" t="s">
        <v>295</v>
      </c>
      <c r="C301" s="21">
        <f t="shared" si="12"/>
        <v>3996.6101694915255</v>
      </c>
      <c r="D301" s="22"/>
      <c r="E301" s="18">
        <v>4716</v>
      </c>
      <c r="F301" s="19">
        <f>Таблица2[[#This Row],[продажа + 50%
с НДС]]/118*100</f>
        <v>5994.9152542372876</v>
      </c>
      <c r="G301" s="23">
        <f t="shared" si="13"/>
        <v>7074</v>
      </c>
      <c r="H301" s="2"/>
      <c r="I301" s="2">
        <v>4716</v>
      </c>
      <c r="J301" s="34">
        <f>Таблица2[[#This Row],[Закупка
без НДС]]</f>
        <v>3996.6101694915255</v>
      </c>
      <c r="K301" s="34">
        <f t="shared" si="14"/>
        <v>4396.2711864406774</v>
      </c>
    </row>
    <row r="302" spans="1:11" x14ac:dyDescent="0.25">
      <c r="A302" s="20">
        <v>301</v>
      </c>
      <c r="B302" s="1" t="s">
        <v>296</v>
      </c>
      <c r="C302" s="21">
        <f t="shared" si="12"/>
        <v>4771.1864406779659</v>
      </c>
      <c r="D302" s="22"/>
      <c r="E302" s="18">
        <v>5630</v>
      </c>
      <c r="F302" s="19">
        <f>Таблица2[[#This Row],[продажа + 50%
с НДС]]/118*100</f>
        <v>7156.7796610169498</v>
      </c>
      <c r="G302" s="23">
        <f t="shared" si="13"/>
        <v>8445</v>
      </c>
      <c r="H302" s="2"/>
      <c r="I302" s="2">
        <v>5630</v>
      </c>
      <c r="J302" s="34">
        <f>Таблица2[[#This Row],[Закупка
без НДС]]</f>
        <v>4771.1864406779659</v>
      </c>
      <c r="K302" s="34">
        <f t="shared" si="14"/>
        <v>5248.3050847457625</v>
      </c>
    </row>
    <row r="303" spans="1:11" x14ac:dyDescent="0.25">
      <c r="A303" s="17">
        <v>302</v>
      </c>
      <c r="B303" s="1" t="s">
        <v>297</v>
      </c>
      <c r="C303" s="21">
        <f t="shared" si="12"/>
        <v>5071.1864406779659</v>
      </c>
      <c r="D303" s="22">
        <v>176</v>
      </c>
      <c r="E303" s="24">
        <f>Таблица2[[#This Row],[цены в долларах]]*$I$1</f>
        <v>5984</v>
      </c>
      <c r="F303" s="19">
        <f>Таблица2[[#This Row],[продажа + 50%
с НДС]]/118*100</f>
        <v>7606.7796610169498</v>
      </c>
      <c r="G303" s="23">
        <f t="shared" si="13"/>
        <v>8976</v>
      </c>
      <c r="H303" s="2" t="s">
        <v>825</v>
      </c>
      <c r="I303" s="2"/>
      <c r="J303" s="34">
        <f>Таблица2[[#This Row],[Закупка
без НДС]]</f>
        <v>5071.1864406779659</v>
      </c>
      <c r="K303" s="34">
        <f t="shared" si="14"/>
        <v>5578.3050847457625</v>
      </c>
    </row>
    <row r="304" spans="1:11" x14ac:dyDescent="0.25">
      <c r="A304" s="20">
        <v>303</v>
      </c>
      <c r="B304" s="1" t="s">
        <v>298</v>
      </c>
      <c r="C304" s="21">
        <f t="shared" si="12"/>
        <v>4931.3559322033898</v>
      </c>
      <c r="D304" s="22"/>
      <c r="E304" s="18">
        <v>5819</v>
      </c>
      <c r="F304" s="19">
        <f>Таблица2[[#This Row],[продажа + 50%
с НДС]]/118*100</f>
        <v>7397.0338983050851</v>
      </c>
      <c r="G304" s="23">
        <f t="shared" si="13"/>
        <v>8728.5</v>
      </c>
      <c r="H304" s="2"/>
      <c r="I304" s="2">
        <v>5819</v>
      </c>
      <c r="J304" s="34">
        <f>Таблица2[[#This Row],[Закупка
без НДС]]</f>
        <v>4931.3559322033898</v>
      </c>
      <c r="K304" s="34">
        <f t="shared" si="14"/>
        <v>5424.4915254237294</v>
      </c>
    </row>
    <row r="305" spans="1:11" x14ac:dyDescent="0.25">
      <c r="A305" s="20">
        <v>304</v>
      </c>
      <c r="B305" s="1" t="s">
        <v>299</v>
      </c>
      <c r="C305" s="21">
        <f t="shared" si="12"/>
        <v>5576.9152542372885</v>
      </c>
      <c r="D305" s="22"/>
      <c r="E305" s="18">
        <v>6580.76</v>
      </c>
      <c r="F305" s="19">
        <f>Таблица2[[#This Row],[продажа + 50%
с НДС]]/118*100</f>
        <v>8365.3728813559319</v>
      </c>
      <c r="G305" s="23">
        <f t="shared" si="13"/>
        <v>9871.14</v>
      </c>
      <c r="H305" s="2"/>
      <c r="I305" s="2">
        <v>6580.76</v>
      </c>
      <c r="J305" s="34">
        <f>Таблица2[[#This Row],[Закупка
без НДС]]</f>
        <v>5576.9152542372885</v>
      </c>
      <c r="K305" s="34">
        <f t="shared" si="14"/>
        <v>6134.6067796610178</v>
      </c>
    </row>
    <row r="306" spans="1:11" x14ac:dyDescent="0.25">
      <c r="A306" s="17">
        <v>305</v>
      </c>
      <c r="B306" s="1" t="s">
        <v>300</v>
      </c>
      <c r="C306" s="21">
        <f t="shared" si="12"/>
        <v>5935.593220338983</v>
      </c>
      <c r="D306" s="22">
        <v>206</v>
      </c>
      <c r="E306" s="24">
        <f>Таблица2[[#This Row],[цены в долларах]]*$I$1</f>
        <v>7004</v>
      </c>
      <c r="F306" s="19">
        <f>Таблица2[[#This Row],[продажа + 50%
с НДС]]/118*100</f>
        <v>8903.3898305084749</v>
      </c>
      <c r="G306" s="23">
        <f t="shared" si="13"/>
        <v>10506</v>
      </c>
      <c r="H306" s="2" t="s">
        <v>826</v>
      </c>
      <c r="I306" s="2"/>
      <c r="J306" s="34">
        <f>Таблица2[[#This Row],[Закупка
без НДС]]</f>
        <v>5935.593220338983</v>
      </c>
      <c r="K306" s="34">
        <f t="shared" si="14"/>
        <v>6529.1525423728817</v>
      </c>
    </row>
    <row r="307" spans="1:11" x14ac:dyDescent="0.25">
      <c r="A307" s="20">
        <v>306</v>
      </c>
      <c r="B307" s="1" t="s">
        <v>301</v>
      </c>
      <c r="C307" s="21">
        <f t="shared" si="12"/>
        <v>5864.406779661017</v>
      </c>
      <c r="D307" s="22"/>
      <c r="E307" s="18">
        <v>6920</v>
      </c>
      <c r="F307" s="19">
        <f>Таблица2[[#This Row],[продажа + 50%
с НДС]]/118*100</f>
        <v>8796.6101694915251</v>
      </c>
      <c r="G307" s="23">
        <f t="shared" si="13"/>
        <v>10380</v>
      </c>
      <c r="H307" s="2"/>
      <c r="I307" s="2">
        <v>6920</v>
      </c>
      <c r="J307" s="34">
        <f>Таблица2[[#This Row],[Закупка
без НДС]]</f>
        <v>5864.406779661017</v>
      </c>
      <c r="K307" s="34">
        <f t="shared" si="14"/>
        <v>6450.8474576271183</v>
      </c>
    </row>
    <row r="308" spans="1:11" x14ac:dyDescent="0.25">
      <c r="A308" s="20">
        <v>307</v>
      </c>
      <c r="B308" s="1" t="s">
        <v>302</v>
      </c>
      <c r="C308" s="21">
        <f t="shared" si="12"/>
        <v>7244.0677966101694</v>
      </c>
      <c r="D308" s="22"/>
      <c r="E308" s="18">
        <v>8548</v>
      </c>
      <c r="F308" s="19">
        <f>Таблица2[[#This Row],[продажа + 50%
с НДС]]/118*100</f>
        <v>10866.101694915254</v>
      </c>
      <c r="G308" s="23">
        <f t="shared" si="13"/>
        <v>12822</v>
      </c>
      <c r="H308" s="2"/>
      <c r="I308" s="2">
        <v>8548</v>
      </c>
      <c r="J308" s="34">
        <f>Таблица2[[#This Row],[Закупка
без НДС]]</f>
        <v>7244.0677966101694</v>
      </c>
      <c r="K308" s="34">
        <f t="shared" si="14"/>
        <v>7968.4745762711864</v>
      </c>
    </row>
    <row r="309" spans="1:11" x14ac:dyDescent="0.25">
      <c r="A309" s="17">
        <v>308</v>
      </c>
      <c r="B309" s="1" t="s">
        <v>303</v>
      </c>
      <c r="C309" s="21">
        <f t="shared" si="12"/>
        <v>5254.2372881355932</v>
      </c>
      <c r="D309" s="22"/>
      <c r="E309" s="18">
        <v>6200</v>
      </c>
      <c r="F309" s="19">
        <f>Таблица2[[#This Row],[продажа + 50%
с НДС]]/118*100</f>
        <v>7881.3559322033898</v>
      </c>
      <c r="G309" s="23">
        <f t="shared" si="13"/>
        <v>9300</v>
      </c>
      <c r="H309" s="2"/>
      <c r="I309" s="2">
        <v>6200</v>
      </c>
      <c r="J309" s="34">
        <f>Таблица2[[#This Row],[Закупка
без НДС]]</f>
        <v>5254.2372881355932</v>
      </c>
      <c r="K309" s="34">
        <f t="shared" si="14"/>
        <v>5779.6610169491523</v>
      </c>
    </row>
    <row r="310" spans="1:11" x14ac:dyDescent="0.25">
      <c r="A310" s="20">
        <v>309</v>
      </c>
      <c r="B310" s="1" t="s">
        <v>304</v>
      </c>
      <c r="C310" s="21">
        <f t="shared" si="12"/>
        <v>7704.0254237288136</v>
      </c>
      <c r="D310" s="22"/>
      <c r="E310" s="18">
        <v>9090.75</v>
      </c>
      <c r="F310" s="19">
        <f>Таблица2[[#This Row],[продажа + 50%
с НДС]]/118*100</f>
        <v>11556.03813559322</v>
      </c>
      <c r="G310" s="23">
        <f t="shared" si="13"/>
        <v>13636.125</v>
      </c>
      <c r="H310" s="2"/>
      <c r="I310" s="2">
        <v>9090.75</v>
      </c>
      <c r="J310" s="34">
        <f>Таблица2[[#This Row],[Закупка
без НДС]]</f>
        <v>7704.0254237288136</v>
      </c>
      <c r="K310" s="34">
        <f t="shared" si="14"/>
        <v>8474.4279661016953</v>
      </c>
    </row>
    <row r="311" spans="1:11" x14ac:dyDescent="0.25">
      <c r="A311" s="20">
        <v>310</v>
      </c>
      <c r="B311" s="1" t="s">
        <v>305</v>
      </c>
      <c r="C311" s="21">
        <f t="shared" si="12"/>
        <v>4054.2372881355932</v>
      </c>
      <c r="D311" s="22"/>
      <c r="E311" s="18">
        <v>4784</v>
      </c>
      <c r="F311" s="19">
        <f>Таблица2[[#This Row],[продажа + 50%
с НДС]]/118*100</f>
        <v>6081.3559322033898</v>
      </c>
      <c r="G311" s="23">
        <f t="shared" si="13"/>
        <v>7176</v>
      </c>
      <c r="H311" s="2"/>
      <c r="I311" s="2">
        <v>4784</v>
      </c>
      <c r="J311" s="34">
        <f>Таблица2[[#This Row],[Закупка
без НДС]]</f>
        <v>4054.2372881355932</v>
      </c>
      <c r="K311" s="34">
        <f t="shared" si="14"/>
        <v>4459.6610169491523</v>
      </c>
    </row>
    <row r="312" spans="1:11" x14ac:dyDescent="0.25">
      <c r="A312" s="17">
        <v>311</v>
      </c>
      <c r="B312" s="1" t="s">
        <v>306</v>
      </c>
      <c r="C312" s="21">
        <f t="shared" si="12"/>
        <v>3935.593220338983</v>
      </c>
      <c r="D312" s="22"/>
      <c r="E312" s="18">
        <v>4644</v>
      </c>
      <c r="F312" s="19">
        <f>Таблица2[[#This Row],[продажа + 50%
с НДС]]/118*100</f>
        <v>5903.3898305084749</v>
      </c>
      <c r="G312" s="23">
        <f t="shared" si="13"/>
        <v>6966</v>
      </c>
      <c r="H312" s="2"/>
      <c r="I312" s="2">
        <v>4644</v>
      </c>
      <c r="J312" s="34">
        <f>Таблица2[[#This Row],[Закупка
без НДС]]</f>
        <v>3935.593220338983</v>
      </c>
      <c r="K312" s="34">
        <f t="shared" si="14"/>
        <v>4329.1525423728817</v>
      </c>
    </row>
    <row r="313" spans="1:11" x14ac:dyDescent="0.25">
      <c r="A313" s="20">
        <v>312</v>
      </c>
      <c r="B313" s="1" t="s">
        <v>307</v>
      </c>
      <c r="C313" s="21">
        <f t="shared" si="12"/>
        <v>7216.9491525423728</v>
      </c>
      <c r="D313" s="22"/>
      <c r="E313" s="18">
        <v>8516</v>
      </c>
      <c r="F313" s="19">
        <f>Таблица2[[#This Row],[продажа + 50%
с НДС]]/118*100</f>
        <v>10825.423728813559</v>
      </c>
      <c r="G313" s="23">
        <f t="shared" si="13"/>
        <v>12774</v>
      </c>
      <c r="H313" s="2"/>
      <c r="I313" s="2">
        <v>8516</v>
      </c>
      <c r="J313" s="34">
        <f>Таблица2[[#This Row],[Закупка
без НДС]]</f>
        <v>7216.9491525423728</v>
      </c>
      <c r="K313" s="34">
        <f t="shared" si="14"/>
        <v>7938.6440677966093</v>
      </c>
    </row>
    <row r="314" spans="1:11" x14ac:dyDescent="0.25">
      <c r="A314" s="20">
        <v>313</v>
      </c>
      <c r="B314" s="1" t="s">
        <v>308</v>
      </c>
      <c r="C314" s="21">
        <f t="shared" si="12"/>
        <v>10559.322033898305</v>
      </c>
      <c r="D314" s="22"/>
      <c r="E314" s="18">
        <v>12460</v>
      </c>
      <c r="F314" s="19">
        <f>Таблица2[[#This Row],[продажа + 50%
с НДС]]/118*100</f>
        <v>15838.983050847457</v>
      </c>
      <c r="G314" s="23">
        <f t="shared" si="13"/>
        <v>18690</v>
      </c>
      <c r="H314" s="2"/>
      <c r="I314" s="2">
        <v>12460</v>
      </c>
      <c r="J314" s="34">
        <f>Таблица2[[#This Row],[Закупка
без НДС]]</f>
        <v>10559.322033898305</v>
      </c>
      <c r="K314" s="34">
        <f t="shared" si="14"/>
        <v>11615.254237288134</v>
      </c>
    </row>
    <row r="315" spans="1:11" x14ac:dyDescent="0.25">
      <c r="A315" s="17">
        <v>314</v>
      </c>
      <c r="B315" s="1" t="s">
        <v>309</v>
      </c>
      <c r="C315" s="21">
        <f t="shared" si="12"/>
        <v>4652.2372881355932</v>
      </c>
      <c r="D315" s="22"/>
      <c r="E315" s="18">
        <v>5489.64</v>
      </c>
      <c r="F315" s="19">
        <f>Таблица2[[#This Row],[продажа + 50%
с НДС]]/118*100</f>
        <v>6978.3559322033898</v>
      </c>
      <c r="G315" s="23">
        <f t="shared" si="13"/>
        <v>8234.4599999999991</v>
      </c>
      <c r="H315" s="2"/>
      <c r="I315" s="2">
        <v>5489.64</v>
      </c>
      <c r="J315" s="34">
        <f>Таблица2[[#This Row],[Закупка
без НДС]]</f>
        <v>4652.2372881355932</v>
      </c>
      <c r="K315" s="34">
        <f t="shared" si="14"/>
        <v>5117.4610169491525</v>
      </c>
    </row>
    <row r="316" spans="1:11" x14ac:dyDescent="0.25">
      <c r="A316" s="20">
        <v>315</v>
      </c>
      <c r="B316" s="1" t="s">
        <v>310</v>
      </c>
      <c r="C316" s="21">
        <f t="shared" si="12"/>
        <v>7336.2203389830511</v>
      </c>
      <c r="D316" s="22"/>
      <c r="E316" s="18">
        <v>8656.74</v>
      </c>
      <c r="F316" s="19">
        <f>Таблица2[[#This Row],[продажа + 50%
с НДС]]/118*100</f>
        <v>11004.330508474577</v>
      </c>
      <c r="G316" s="23">
        <f t="shared" si="13"/>
        <v>12985.11</v>
      </c>
      <c r="H316" s="2"/>
      <c r="I316" s="2">
        <v>8656.74</v>
      </c>
      <c r="J316" s="34">
        <f>Таблица2[[#This Row],[Закупка
без НДС]]</f>
        <v>7336.2203389830511</v>
      </c>
      <c r="K316" s="34">
        <f t="shared" si="14"/>
        <v>8069.8423728813559</v>
      </c>
    </row>
    <row r="317" spans="1:11" x14ac:dyDescent="0.25">
      <c r="A317" s="20">
        <v>316</v>
      </c>
      <c r="B317" s="1" t="s">
        <v>311</v>
      </c>
      <c r="C317" s="21">
        <f t="shared" si="12"/>
        <v>10089.830508474577</v>
      </c>
      <c r="D317" s="22"/>
      <c r="E317" s="18">
        <v>11906</v>
      </c>
      <c r="F317" s="19">
        <f>Таблица2[[#This Row],[продажа + 50%
с НДС]]/118*100</f>
        <v>15134.745762711864</v>
      </c>
      <c r="G317" s="23">
        <f t="shared" si="13"/>
        <v>17859</v>
      </c>
      <c r="H317" s="2"/>
      <c r="I317" s="2">
        <v>11906</v>
      </c>
      <c r="J317" s="34">
        <f>Таблица2[[#This Row],[Закупка
без НДС]]</f>
        <v>10089.830508474577</v>
      </c>
      <c r="K317" s="34">
        <f t="shared" si="14"/>
        <v>11098.813559322036</v>
      </c>
    </row>
    <row r="318" spans="1:11" x14ac:dyDescent="0.25">
      <c r="A318" s="17">
        <v>317</v>
      </c>
      <c r="B318" s="1" t="s">
        <v>312</v>
      </c>
      <c r="C318" s="21">
        <f t="shared" si="12"/>
        <v>13668.43220338983</v>
      </c>
      <c r="D318" s="22"/>
      <c r="E318" s="18">
        <v>16128.75</v>
      </c>
      <c r="F318" s="19">
        <f>Таблица2[[#This Row],[продажа + 50%
с НДС]]/118*100</f>
        <v>20502.648305084746</v>
      </c>
      <c r="G318" s="23">
        <f t="shared" si="13"/>
        <v>24193.125</v>
      </c>
      <c r="H318" s="2"/>
      <c r="I318" s="2">
        <v>16128.75</v>
      </c>
      <c r="J318" s="34">
        <f>Таблица2[[#This Row],[Закупка
без НДС]]</f>
        <v>13668.43220338983</v>
      </c>
      <c r="K318" s="34">
        <f t="shared" si="14"/>
        <v>15035.275423728812</v>
      </c>
    </row>
    <row r="319" spans="1:11" x14ac:dyDescent="0.25">
      <c r="A319" s="20">
        <v>318</v>
      </c>
      <c r="B319" s="1" t="s">
        <v>313</v>
      </c>
      <c r="C319" s="21">
        <f t="shared" si="12"/>
        <v>589.83050847457628</v>
      </c>
      <c r="D319" s="22"/>
      <c r="E319" s="18">
        <v>696</v>
      </c>
      <c r="F319" s="19">
        <f>Таблица2[[#This Row],[продажа + 50%
с НДС]]/118*100</f>
        <v>884.74576271186436</v>
      </c>
      <c r="G319" s="23">
        <f t="shared" si="13"/>
        <v>1044</v>
      </c>
      <c r="H319" s="2"/>
      <c r="I319" s="2">
        <v>696</v>
      </c>
      <c r="J319" s="34">
        <f>Таблица2[[#This Row],[Закупка
без НДС]]</f>
        <v>589.83050847457628</v>
      </c>
      <c r="K319" s="34">
        <f t="shared" si="14"/>
        <v>648.81355932203394</v>
      </c>
    </row>
    <row r="320" spans="1:11" x14ac:dyDescent="0.25">
      <c r="A320" s="20">
        <v>319</v>
      </c>
      <c r="B320" s="1" t="s">
        <v>314</v>
      </c>
      <c r="C320" s="21">
        <f t="shared" si="12"/>
        <v>731.35593220338978</v>
      </c>
      <c r="D320" s="22"/>
      <c r="E320" s="18">
        <v>863</v>
      </c>
      <c r="F320" s="19">
        <f>Таблица2[[#This Row],[продажа + 50%
с НДС]]/118*100</f>
        <v>1097.0338983050847</v>
      </c>
      <c r="G320" s="23">
        <f t="shared" si="13"/>
        <v>1294.5</v>
      </c>
      <c r="H320" s="2"/>
      <c r="I320" s="2">
        <v>863</v>
      </c>
      <c r="J320" s="34">
        <f>Таблица2[[#This Row],[Закупка
без НДС]]</f>
        <v>731.35593220338978</v>
      </c>
      <c r="K320" s="34">
        <f t="shared" si="14"/>
        <v>804.49152542372872</v>
      </c>
    </row>
    <row r="321" spans="1:11" x14ac:dyDescent="0.25">
      <c r="A321" s="17">
        <v>320</v>
      </c>
      <c r="B321" s="1" t="s">
        <v>315</v>
      </c>
      <c r="C321" s="21">
        <f t="shared" ref="C321:C384" si="15">E321*100/118</f>
        <v>1293.2203389830509</v>
      </c>
      <c r="D321" s="22"/>
      <c r="E321" s="18">
        <v>1526</v>
      </c>
      <c r="F321" s="19">
        <f>Таблица2[[#This Row],[продажа + 50%
с НДС]]/118*100</f>
        <v>1939.8305084745762</v>
      </c>
      <c r="G321" s="23">
        <f t="shared" si="13"/>
        <v>2289</v>
      </c>
      <c r="H321" s="2"/>
      <c r="I321" s="2">
        <v>1526</v>
      </c>
      <c r="J321" s="34">
        <f>Таблица2[[#This Row],[Закупка
без НДС]]</f>
        <v>1293.2203389830509</v>
      </c>
      <c r="K321" s="34">
        <f t="shared" si="14"/>
        <v>1422.542372881356</v>
      </c>
    </row>
    <row r="322" spans="1:11" x14ac:dyDescent="0.25">
      <c r="A322" s="20">
        <v>321</v>
      </c>
      <c r="B322" s="1" t="s">
        <v>316</v>
      </c>
      <c r="C322" s="21">
        <f t="shared" si="15"/>
        <v>1616.4406779661017</v>
      </c>
      <c r="D322" s="22">
        <v>56.1</v>
      </c>
      <c r="E322" s="24">
        <f>Таблица2[[#This Row],[цены в долларах]]*$I$1</f>
        <v>1907.4</v>
      </c>
      <c r="F322" s="19">
        <f>Таблица2[[#This Row],[продажа + 50%
с НДС]]/118*100</f>
        <v>2424.6610169491523</v>
      </c>
      <c r="G322" s="23">
        <f t="shared" ref="G322:G385" si="16">E322*(100+$H$1)/100</f>
        <v>2861.1</v>
      </c>
      <c r="H322" s="2" t="s">
        <v>827</v>
      </c>
      <c r="I322" s="2"/>
      <c r="J322" s="34">
        <f>Таблица2[[#This Row],[Закупка
без НДС]]</f>
        <v>1616.4406779661017</v>
      </c>
      <c r="K322" s="34">
        <f t="shared" si="14"/>
        <v>1778.0847457627119</v>
      </c>
    </row>
    <row r="323" spans="1:11" x14ac:dyDescent="0.25">
      <c r="A323" s="20">
        <v>322</v>
      </c>
      <c r="B323" s="1" t="s">
        <v>317</v>
      </c>
      <c r="C323" s="21">
        <f t="shared" si="15"/>
        <v>1154.2372881355932</v>
      </c>
      <c r="D323" s="22"/>
      <c r="E323" s="18">
        <v>1362</v>
      </c>
      <c r="F323" s="19">
        <f>Таблица2[[#This Row],[продажа + 50%
с НДС]]/118*100</f>
        <v>1731.35593220339</v>
      </c>
      <c r="G323" s="23">
        <f t="shared" si="16"/>
        <v>2043</v>
      </c>
      <c r="H323" s="2"/>
      <c r="I323" s="2">
        <v>1362</v>
      </c>
      <c r="J323" s="34">
        <f>Таблица2[[#This Row],[Закупка
без НДС]]</f>
        <v>1154.2372881355932</v>
      </c>
      <c r="K323" s="34">
        <f t="shared" ref="K323:K386" si="17">J323*110/100</f>
        <v>1269.6610169491526</v>
      </c>
    </row>
    <row r="324" spans="1:11" x14ac:dyDescent="0.25">
      <c r="A324" s="17">
        <v>323</v>
      </c>
      <c r="B324" s="1" t="s">
        <v>318</v>
      </c>
      <c r="C324" s="21">
        <f t="shared" si="15"/>
        <v>1519.4915254237287</v>
      </c>
      <c r="D324" s="22"/>
      <c r="E324" s="18">
        <v>1793</v>
      </c>
      <c r="F324" s="19">
        <f>Таблица2[[#This Row],[продажа + 50%
с НДС]]/118*100</f>
        <v>2279.2372881355932</v>
      </c>
      <c r="G324" s="23">
        <f t="shared" si="16"/>
        <v>2689.5</v>
      </c>
      <c r="H324" s="2"/>
      <c r="I324" s="2">
        <v>1793</v>
      </c>
      <c r="J324" s="34">
        <f>Таблица2[[#This Row],[Закупка
без НДС]]</f>
        <v>1519.4915254237287</v>
      </c>
      <c r="K324" s="34">
        <f t="shared" si="17"/>
        <v>1671.4406779661015</v>
      </c>
    </row>
    <row r="325" spans="1:11" x14ac:dyDescent="0.25">
      <c r="A325" s="20">
        <v>324</v>
      </c>
      <c r="B325" s="1" t="s">
        <v>319</v>
      </c>
      <c r="C325" s="21">
        <f t="shared" si="15"/>
        <v>210.33898305084745</v>
      </c>
      <c r="D325" s="22">
        <v>7.3</v>
      </c>
      <c r="E325" s="24">
        <f>Таблица2[[#This Row],[цены в долларах]]*$I$1</f>
        <v>248.2</v>
      </c>
      <c r="F325" s="19">
        <f>Таблица2[[#This Row],[продажа + 50%
с НДС]]/118*100</f>
        <v>315.50847457627123</v>
      </c>
      <c r="G325" s="23">
        <f t="shared" si="16"/>
        <v>372.3</v>
      </c>
      <c r="H325" s="2" t="s">
        <v>744</v>
      </c>
      <c r="I325" s="2"/>
      <c r="J325" s="34">
        <f>Таблица2[[#This Row],[Закупка
без НДС]]</f>
        <v>210.33898305084745</v>
      </c>
      <c r="K325" s="34">
        <f t="shared" si="17"/>
        <v>231.37288135593218</v>
      </c>
    </row>
    <row r="326" spans="1:11" x14ac:dyDescent="0.25">
      <c r="A326" s="20">
        <v>325</v>
      </c>
      <c r="B326" s="1" t="s">
        <v>320</v>
      </c>
      <c r="C326" s="21">
        <f t="shared" si="15"/>
        <v>1379.6610169491526</v>
      </c>
      <c r="D326" s="22"/>
      <c r="E326" s="18">
        <v>1628</v>
      </c>
      <c r="F326" s="19">
        <f>Таблица2[[#This Row],[продажа + 50%
с НДС]]/118*100</f>
        <v>2069.4915254237285</v>
      </c>
      <c r="G326" s="23">
        <f t="shared" si="16"/>
        <v>2442</v>
      </c>
      <c r="H326" s="2"/>
      <c r="I326" s="2">
        <v>1628</v>
      </c>
      <c r="J326" s="34">
        <f>Таблица2[[#This Row],[Закупка
без НДС]]</f>
        <v>1379.6610169491526</v>
      </c>
      <c r="K326" s="34">
        <f t="shared" si="17"/>
        <v>1517.6271186440677</v>
      </c>
    </row>
    <row r="327" spans="1:11" x14ac:dyDescent="0.25">
      <c r="A327" s="17">
        <v>326</v>
      </c>
      <c r="B327" s="1" t="s">
        <v>321</v>
      </c>
      <c r="C327" s="21">
        <f t="shared" si="15"/>
        <v>2087.2881355932204</v>
      </c>
      <c r="D327" s="22"/>
      <c r="E327" s="18">
        <v>2463</v>
      </c>
      <c r="F327" s="19">
        <f>Таблица2[[#This Row],[продажа + 50%
с НДС]]/118*100</f>
        <v>3130.9322033898306</v>
      </c>
      <c r="G327" s="23">
        <f t="shared" si="16"/>
        <v>3694.5</v>
      </c>
      <c r="H327" s="2"/>
      <c r="I327" s="2">
        <v>2463</v>
      </c>
      <c r="J327" s="34">
        <f>Таблица2[[#This Row],[Закупка
без НДС]]</f>
        <v>2087.2881355932204</v>
      </c>
      <c r="K327" s="34">
        <f t="shared" si="17"/>
        <v>2296.0169491525426</v>
      </c>
    </row>
    <row r="328" spans="1:11" x14ac:dyDescent="0.25">
      <c r="A328" s="20">
        <v>327</v>
      </c>
      <c r="B328" s="1" t="s">
        <v>322</v>
      </c>
      <c r="C328" s="21">
        <f t="shared" si="15"/>
        <v>1993.2203389830509</v>
      </c>
      <c r="D328" s="22"/>
      <c r="E328" s="18">
        <v>2352</v>
      </c>
      <c r="F328" s="19">
        <f>Таблица2[[#This Row],[продажа + 50%
с НДС]]/118*100</f>
        <v>2989.8305084745762</v>
      </c>
      <c r="G328" s="23">
        <f t="shared" si="16"/>
        <v>3528</v>
      </c>
      <c r="H328" s="2"/>
      <c r="I328" s="2">
        <v>2352</v>
      </c>
      <c r="J328" s="34">
        <f>Таблица2[[#This Row],[Закупка
без НДС]]</f>
        <v>1993.2203389830509</v>
      </c>
      <c r="K328" s="34">
        <f t="shared" si="17"/>
        <v>2192.5423728813562</v>
      </c>
    </row>
    <row r="329" spans="1:11" x14ac:dyDescent="0.25">
      <c r="A329" s="20">
        <v>328</v>
      </c>
      <c r="B329" s="1" t="s">
        <v>323</v>
      </c>
      <c r="C329" s="21">
        <f t="shared" si="15"/>
        <v>2642.3728813559323</v>
      </c>
      <c r="D329" s="22"/>
      <c r="E329" s="18">
        <v>3118</v>
      </c>
      <c r="F329" s="19">
        <f>Таблица2[[#This Row],[продажа + 50%
с НДС]]/118*100</f>
        <v>3963.5593220338983</v>
      </c>
      <c r="G329" s="23">
        <f t="shared" si="16"/>
        <v>4677</v>
      </c>
      <c r="H329" s="2"/>
      <c r="I329" s="2">
        <v>3118</v>
      </c>
      <c r="J329" s="34">
        <f>Таблица2[[#This Row],[Закупка
без НДС]]</f>
        <v>2642.3728813559323</v>
      </c>
      <c r="K329" s="34">
        <f t="shared" si="17"/>
        <v>2906.6101694915255</v>
      </c>
    </row>
    <row r="330" spans="1:11" x14ac:dyDescent="0.25">
      <c r="A330" s="17">
        <v>329</v>
      </c>
      <c r="B330" s="1" t="s">
        <v>324</v>
      </c>
      <c r="C330" s="21">
        <f t="shared" si="15"/>
        <v>2881.3559322033898</v>
      </c>
      <c r="D330" s="22">
        <v>100</v>
      </c>
      <c r="E330" s="24">
        <f>Таблица2[[#This Row],[цены в долларах]]*$I$1</f>
        <v>3400</v>
      </c>
      <c r="F330" s="19">
        <f>Таблица2[[#This Row],[продажа + 50%
с НДС]]/118*100</f>
        <v>4322.0338983050842</v>
      </c>
      <c r="G330" s="23">
        <f t="shared" si="16"/>
        <v>5100</v>
      </c>
      <c r="H330" s="2" t="s">
        <v>828</v>
      </c>
      <c r="I330" s="2"/>
      <c r="J330" s="34">
        <f>Таблица2[[#This Row],[Закупка
без НДС]]</f>
        <v>2881.3559322033898</v>
      </c>
      <c r="K330" s="34">
        <f t="shared" si="17"/>
        <v>3169.4915254237289</v>
      </c>
    </row>
    <row r="331" spans="1:11" x14ac:dyDescent="0.25">
      <c r="A331" s="20">
        <v>330</v>
      </c>
      <c r="B331" s="1" t="s">
        <v>325</v>
      </c>
      <c r="C331" s="21">
        <f t="shared" si="15"/>
        <v>2576.2711864406779</v>
      </c>
      <c r="D331" s="22"/>
      <c r="E331" s="18">
        <v>3040</v>
      </c>
      <c r="F331" s="19">
        <f>Таблица2[[#This Row],[продажа + 50%
с НДС]]/118*100</f>
        <v>3864.4067796610166</v>
      </c>
      <c r="G331" s="23">
        <f t="shared" si="16"/>
        <v>4560</v>
      </c>
      <c r="H331" s="2"/>
      <c r="I331" s="2">
        <v>3040</v>
      </c>
      <c r="J331" s="34">
        <f>Таблица2[[#This Row],[Закупка
без НДС]]</f>
        <v>2576.2711864406779</v>
      </c>
      <c r="K331" s="34">
        <f t="shared" si="17"/>
        <v>2833.8983050847455</v>
      </c>
    </row>
    <row r="332" spans="1:11" x14ac:dyDescent="0.25">
      <c r="A332" s="20">
        <v>331</v>
      </c>
      <c r="B332" s="1" t="s">
        <v>326</v>
      </c>
      <c r="C332" s="21">
        <f t="shared" si="15"/>
        <v>3274.5762711864409</v>
      </c>
      <c r="D332" s="22"/>
      <c r="E332" s="18">
        <v>3864</v>
      </c>
      <c r="F332" s="19">
        <f>Таблица2[[#This Row],[продажа + 50%
с НДС]]/118*100</f>
        <v>4911.8644067796613</v>
      </c>
      <c r="G332" s="23">
        <f t="shared" si="16"/>
        <v>5796</v>
      </c>
      <c r="H332" s="2"/>
      <c r="I332" s="2">
        <v>3864</v>
      </c>
      <c r="J332" s="34">
        <f>Таблица2[[#This Row],[Закупка
без НДС]]</f>
        <v>3274.5762711864409</v>
      </c>
      <c r="K332" s="34">
        <f t="shared" si="17"/>
        <v>3602.0338983050851</v>
      </c>
    </row>
    <row r="333" spans="1:11" x14ac:dyDescent="0.25">
      <c r="A333" s="17">
        <v>332</v>
      </c>
      <c r="B333" s="1" t="s">
        <v>327</v>
      </c>
      <c r="C333" s="21">
        <f t="shared" si="15"/>
        <v>3322.0338983050847</v>
      </c>
      <c r="D333" s="22"/>
      <c r="E333" s="18">
        <v>3920</v>
      </c>
      <c r="F333" s="19">
        <f>Таблица2[[#This Row],[продажа + 50%
с НДС]]/118*100</f>
        <v>4983.0508474576272</v>
      </c>
      <c r="G333" s="23">
        <f t="shared" si="16"/>
        <v>5880</v>
      </c>
      <c r="H333" s="2"/>
      <c r="I333" s="2">
        <v>3920</v>
      </c>
      <c r="J333" s="34">
        <f>Таблица2[[#This Row],[Закупка
без НДС]]</f>
        <v>3322.0338983050847</v>
      </c>
      <c r="K333" s="34">
        <f t="shared" si="17"/>
        <v>3654.2372881355932</v>
      </c>
    </row>
    <row r="334" spans="1:11" x14ac:dyDescent="0.25">
      <c r="A334" s="20">
        <v>333</v>
      </c>
      <c r="B334" s="1" t="s">
        <v>328</v>
      </c>
      <c r="C334" s="21">
        <f t="shared" si="15"/>
        <v>4184.7457627118647</v>
      </c>
      <c r="D334" s="22"/>
      <c r="E334" s="18">
        <v>4938</v>
      </c>
      <c r="F334" s="19">
        <f>Таблица2[[#This Row],[продажа + 50%
с НДС]]/118*100</f>
        <v>6277.1186440677966</v>
      </c>
      <c r="G334" s="23">
        <f t="shared" si="16"/>
        <v>7407</v>
      </c>
      <c r="H334" s="2"/>
      <c r="I334" s="2">
        <v>4938</v>
      </c>
      <c r="J334" s="34">
        <f>Таблица2[[#This Row],[Закупка
без НДС]]</f>
        <v>4184.7457627118647</v>
      </c>
      <c r="K334" s="34">
        <f t="shared" si="17"/>
        <v>4603.2203389830511</v>
      </c>
    </row>
    <row r="335" spans="1:11" x14ac:dyDescent="0.25">
      <c r="A335" s="20">
        <v>334</v>
      </c>
      <c r="B335" s="1" t="s">
        <v>329</v>
      </c>
      <c r="C335" s="21">
        <f t="shared" si="15"/>
        <v>4445.9322033898316</v>
      </c>
      <c r="D335" s="22">
        <v>154.30000000000001</v>
      </c>
      <c r="E335" s="24">
        <f>Таблица2[[#This Row],[цены в долларах]]*$I$1</f>
        <v>5246.2000000000007</v>
      </c>
      <c r="F335" s="19">
        <f>Таблица2[[#This Row],[продажа + 50%
с НДС]]/118*100</f>
        <v>6668.8983050847473</v>
      </c>
      <c r="G335" s="23">
        <f t="shared" si="16"/>
        <v>7869.3000000000011</v>
      </c>
      <c r="H335" s="2" t="s">
        <v>829</v>
      </c>
      <c r="I335" s="2"/>
      <c r="J335" s="34">
        <f>Таблица2[[#This Row],[Закупка
без НДС]]</f>
        <v>4445.9322033898316</v>
      </c>
      <c r="K335" s="34">
        <f t="shared" si="17"/>
        <v>4890.5254237288145</v>
      </c>
    </row>
    <row r="336" spans="1:11" x14ac:dyDescent="0.25">
      <c r="A336" s="17">
        <v>335</v>
      </c>
      <c r="B336" s="1" t="s">
        <v>330</v>
      </c>
      <c r="C336" s="21">
        <f t="shared" si="15"/>
        <v>3783.898305084746</v>
      </c>
      <c r="D336" s="22"/>
      <c r="E336" s="18">
        <v>4465</v>
      </c>
      <c r="F336" s="19">
        <f>Таблица2[[#This Row],[продажа + 50%
с НДС]]/118*100</f>
        <v>5675.8474576271183</v>
      </c>
      <c r="G336" s="23">
        <f t="shared" si="16"/>
        <v>6697.5</v>
      </c>
      <c r="H336" s="2"/>
      <c r="I336" s="2">
        <v>4465</v>
      </c>
      <c r="J336" s="34">
        <f>Таблица2[[#This Row],[Закупка
без НДС]]</f>
        <v>3783.898305084746</v>
      </c>
      <c r="K336" s="34">
        <f t="shared" si="17"/>
        <v>4162.2881355932204</v>
      </c>
    </row>
    <row r="337" spans="1:11" x14ac:dyDescent="0.25">
      <c r="A337" s="20">
        <v>336</v>
      </c>
      <c r="B337" s="1" t="s">
        <v>331</v>
      </c>
      <c r="C337" s="21">
        <f t="shared" si="15"/>
        <v>4761.0169491525421</v>
      </c>
      <c r="D337" s="22"/>
      <c r="E337" s="18">
        <v>5618</v>
      </c>
      <c r="F337" s="19">
        <f>Таблица2[[#This Row],[продажа + 50%
с НДС]]/118*100</f>
        <v>7141.5254237288136</v>
      </c>
      <c r="G337" s="23">
        <f t="shared" si="16"/>
        <v>8427</v>
      </c>
      <c r="H337" s="2"/>
      <c r="I337" s="2">
        <v>5618</v>
      </c>
      <c r="J337" s="34">
        <f>Таблица2[[#This Row],[Закупка
без НДС]]</f>
        <v>4761.0169491525421</v>
      </c>
      <c r="K337" s="34">
        <f t="shared" si="17"/>
        <v>5237.1186440677966</v>
      </c>
    </row>
    <row r="338" spans="1:11" x14ac:dyDescent="0.25">
      <c r="A338" s="20">
        <v>337</v>
      </c>
      <c r="B338" s="1" t="s">
        <v>332</v>
      </c>
      <c r="C338" s="21">
        <f t="shared" si="15"/>
        <v>6642.3728813559319</v>
      </c>
      <c r="D338" s="22"/>
      <c r="E338" s="18">
        <v>7838</v>
      </c>
      <c r="F338" s="19">
        <f>Таблица2[[#This Row],[продажа + 50%
с НДС]]/118*100</f>
        <v>9963.5593220338997</v>
      </c>
      <c r="G338" s="23">
        <f t="shared" si="16"/>
        <v>11757</v>
      </c>
      <c r="H338" s="2"/>
      <c r="I338" s="2">
        <v>7838</v>
      </c>
      <c r="J338" s="34">
        <f>Таблица2[[#This Row],[Закупка
без НДС]]</f>
        <v>6642.3728813559319</v>
      </c>
      <c r="K338" s="34">
        <f t="shared" si="17"/>
        <v>7306.6101694915242</v>
      </c>
    </row>
    <row r="339" spans="1:11" x14ac:dyDescent="0.25">
      <c r="A339" s="17">
        <v>338</v>
      </c>
      <c r="B339" s="1" t="s">
        <v>333</v>
      </c>
      <c r="C339" s="21">
        <f t="shared" si="15"/>
        <v>7016.1016949152545</v>
      </c>
      <c r="D339" s="22"/>
      <c r="E339" s="18">
        <v>8279</v>
      </c>
      <c r="F339" s="19">
        <f>Таблица2[[#This Row],[продажа + 50%
с НДС]]/118*100</f>
        <v>10524.152542372882</v>
      </c>
      <c r="G339" s="23">
        <f t="shared" si="16"/>
        <v>12418.5</v>
      </c>
      <c r="H339" s="2"/>
      <c r="I339" s="2">
        <v>8279</v>
      </c>
      <c r="J339" s="34">
        <f>Таблица2[[#This Row],[Закупка
без НДС]]</f>
        <v>7016.1016949152545</v>
      </c>
      <c r="K339" s="34">
        <f t="shared" si="17"/>
        <v>7717.7118644067796</v>
      </c>
    </row>
    <row r="340" spans="1:11" x14ac:dyDescent="0.25">
      <c r="A340" s="20">
        <v>339</v>
      </c>
      <c r="B340" s="1" t="s">
        <v>334</v>
      </c>
      <c r="C340" s="21">
        <f t="shared" si="15"/>
        <v>1254.2372881355932</v>
      </c>
      <c r="D340" s="22"/>
      <c r="E340" s="18">
        <v>1480</v>
      </c>
      <c r="F340" s="19">
        <f>Таблица2[[#This Row],[продажа + 50%
с НДС]]/118*100</f>
        <v>1881.35593220339</v>
      </c>
      <c r="G340" s="23">
        <f t="shared" si="16"/>
        <v>2220</v>
      </c>
      <c r="H340" s="2"/>
      <c r="I340" s="2">
        <v>1480</v>
      </c>
      <c r="J340" s="34">
        <f>Таблица2[[#This Row],[Закупка
без НДС]]</f>
        <v>1254.2372881355932</v>
      </c>
      <c r="K340" s="34">
        <f t="shared" si="17"/>
        <v>1379.6610169491523</v>
      </c>
    </row>
    <row r="341" spans="1:11" x14ac:dyDescent="0.25">
      <c r="A341" s="20">
        <v>340</v>
      </c>
      <c r="B341" s="1" t="s">
        <v>335</v>
      </c>
      <c r="C341" s="21">
        <f t="shared" si="15"/>
        <v>1828.8135593220338</v>
      </c>
      <c r="D341" s="22"/>
      <c r="E341" s="18">
        <v>2158</v>
      </c>
      <c r="F341" s="19">
        <f>Таблица2[[#This Row],[продажа + 50%
с НДС]]/118*100</f>
        <v>2743.2203389830511</v>
      </c>
      <c r="G341" s="23">
        <f t="shared" si="16"/>
        <v>3237</v>
      </c>
      <c r="H341" s="2"/>
      <c r="I341" s="2">
        <v>2158</v>
      </c>
      <c r="J341" s="34">
        <f>Таблица2[[#This Row],[Закупка
без НДС]]</f>
        <v>1828.8135593220338</v>
      </c>
      <c r="K341" s="34">
        <f t="shared" si="17"/>
        <v>2011.6949152542372</v>
      </c>
    </row>
    <row r="342" spans="1:11" x14ac:dyDescent="0.25">
      <c r="A342" s="17">
        <v>341</v>
      </c>
      <c r="B342" s="1" t="s">
        <v>336</v>
      </c>
      <c r="C342" s="21">
        <f t="shared" si="15"/>
        <v>2218.6440677966102</v>
      </c>
      <c r="D342" s="22">
        <v>77</v>
      </c>
      <c r="E342" s="24">
        <f>Таблица2[[#This Row],[цены в долларах]]*$I$1</f>
        <v>2618</v>
      </c>
      <c r="F342" s="19">
        <f>Таблица2[[#This Row],[продажа + 50%
с НДС]]/118*100</f>
        <v>3327.9661016949158</v>
      </c>
      <c r="G342" s="23">
        <f t="shared" si="16"/>
        <v>3927</v>
      </c>
      <c r="H342" s="2" t="s">
        <v>830</v>
      </c>
      <c r="I342" s="2"/>
      <c r="J342" s="34">
        <f>Таблица2[[#This Row],[Закупка
без НДС]]</f>
        <v>2218.6440677966102</v>
      </c>
      <c r="K342" s="34">
        <f t="shared" si="17"/>
        <v>2440.5084745762711</v>
      </c>
    </row>
    <row r="343" spans="1:11" x14ac:dyDescent="0.25">
      <c r="A343" s="20">
        <v>342</v>
      </c>
      <c r="B343" s="1" t="s">
        <v>337</v>
      </c>
      <c r="C343" s="21">
        <f t="shared" si="15"/>
        <v>1752.542372881356</v>
      </c>
      <c r="D343" s="22"/>
      <c r="E343" s="18">
        <v>2068</v>
      </c>
      <c r="F343" s="19">
        <f>Таблица2[[#This Row],[продажа + 50%
с НДС]]/118*100</f>
        <v>2628.8135593220341</v>
      </c>
      <c r="G343" s="23">
        <f t="shared" si="16"/>
        <v>3102</v>
      </c>
      <c r="H343" s="2"/>
      <c r="I343" s="2">
        <v>2068</v>
      </c>
      <c r="J343" s="34">
        <f>Таблица2[[#This Row],[Закупка
без НДС]]</f>
        <v>1752.542372881356</v>
      </c>
      <c r="K343" s="34">
        <f t="shared" si="17"/>
        <v>1927.7966101694917</v>
      </c>
    </row>
    <row r="344" spans="1:11" x14ac:dyDescent="0.25">
      <c r="A344" s="20">
        <v>343</v>
      </c>
      <c r="B344" s="1" t="s">
        <v>338</v>
      </c>
      <c r="C344" s="21">
        <f t="shared" si="15"/>
        <v>2186.9491525423728</v>
      </c>
      <c r="D344" s="22"/>
      <c r="E344" s="18">
        <v>2580.6</v>
      </c>
      <c r="F344" s="19">
        <f>Таблица2[[#This Row],[продажа + 50%
с НДС]]/118*100</f>
        <v>3280.4237288135596</v>
      </c>
      <c r="G344" s="23">
        <f t="shared" si="16"/>
        <v>3870.9</v>
      </c>
      <c r="H344" s="2"/>
      <c r="I344" s="2">
        <v>2580.6</v>
      </c>
      <c r="J344" s="34">
        <f>Таблица2[[#This Row],[Закупка
без НДС]]</f>
        <v>2186.9491525423728</v>
      </c>
      <c r="K344" s="34">
        <f t="shared" si="17"/>
        <v>2405.6440677966102</v>
      </c>
    </row>
    <row r="345" spans="1:11" x14ac:dyDescent="0.25">
      <c r="A345" s="17">
        <v>344</v>
      </c>
      <c r="B345" s="1" t="s">
        <v>339</v>
      </c>
      <c r="C345" s="21">
        <f t="shared" si="15"/>
        <v>2477.9661016949153</v>
      </c>
      <c r="D345" s="22">
        <v>86</v>
      </c>
      <c r="E345" s="24">
        <f>Таблица2[[#This Row],[цены в долларах]]*$I$1</f>
        <v>2924</v>
      </c>
      <c r="F345" s="19">
        <f>Таблица2[[#This Row],[продажа + 50%
с НДС]]/118*100</f>
        <v>3716.9491525423732</v>
      </c>
      <c r="G345" s="23">
        <f t="shared" si="16"/>
        <v>4386</v>
      </c>
      <c r="H345" s="2" t="s">
        <v>831</v>
      </c>
      <c r="I345" s="2"/>
      <c r="J345" s="34">
        <f>Таблица2[[#This Row],[Закупка
без НДС]]</f>
        <v>2477.9661016949153</v>
      </c>
      <c r="K345" s="34">
        <f t="shared" si="17"/>
        <v>2725.7627118644068</v>
      </c>
    </row>
    <row r="346" spans="1:11" x14ac:dyDescent="0.25">
      <c r="A346" s="20">
        <v>345</v>
      </c>
      <c r="B346" s="1" t="s">
        <v>340</v>
      </c>
      <c r="C346" s="21">
        <f t="shared" si="15"/>
        <v>2127.1186440677966</v>
      </c>
      <c r="D346" s="22"/>
      <c r="E346" s="18">
        <v>2510</v>
      </c>
      <c r="F346" s="19">
        <f>Таблица2[[#This Row],[продажа + 50%
с НДС]]/118*100</f>
        <v>3190.6779661016949</v>
      </c>
      <c r="G346" s="23">
        <f t="shared" si="16"/>
        <v>3765</v>
      </c>
      <c r="H346" s="2"/>
      <c r="I346" s="2">
        <v>2510</v>
      </c>
      <c r="J346" s="34">
        <f>Таблица2[[#This Row],[Закупка
без НДС]]</f>
        <v>2127.1186440677966</v>
      </c>
      <c r="K346" s="34">
        <f t="shared" si="17"/>
        <v>2339.8305084745762</v>
      </c>
    </row>
    <row r="347" spans="1:11" x14ac:dyDescent="0.25">
      <c r="A347" s="20">
        <v>346</v>
      </c>
      <c r="B347" s="1" t="s">
        <v>341</v>
      </c>
      <c r="C347" s="21">
        <f t="shared" si="15"/>
        <v>3033.0508474576272</v>
      </c>
      <c r="D347" s="22"/>
      <c r="E347" s="18">
        <v>3579</v>
      </c>
      <c r="F347" s="19">
        <f>Таблица2[[#This Row],[продажа + 50%
с НДС]]/118*100</f>
        <v>4549.5762711864409</v>
      </c>
      <c r="G347" s="23">
        <f t="shared" si="16"/>
        <v>5368.5</v>
      </c>
      <c r="H347" s="2"/>
      <c r="I347" s="2">
        <v>3579</v>
      </c>
      <c r="J347" s="34">
        <f>Таблица2[[#This Row],[Закупка
без НДС]]</f>
        <v>3033.0508474576272</v>
      </c>
      <c r="K347" s="34">
        <f t="shared" si="17"/>
        <v>3336.3559322033898</v>
      </c>
    </row>
    <row r="348" spans="1:11" x14ac:dyDescent="0.25">
      <c r="A348" s="17">
        <v>347</v>
      </c>
      <c r="B348" s="1" t="s">
        <v>342</v>
      </c>
      <c r="C348" s="21">
        <f t="shared" si="15"/>
        <v>3342.3728813559323</v>
      </c>
      <c r="D348" s="22">
        <v>116</v>
      </c>
      <c r="E348" s="24">
        <f>Таблица2[[#This Row],[цены в долларах]]*$I$1</f>
        <v>3944</v>
      </c>
      <c r="F348" s="19">
        <f>Таблица2[[#This Row],[продажа + 50%
с НДС]]/118*100</f>
        <v>5013.5593220338978</v>
      </c>
      <c r="G348" s="23">
        <f t="shared" si="16"/>
        <v>5916</v>
      </c>
      <c r="H348" s="2" t="s">
        <v>832</v>
      </c>
      <c r="I348" s="2"/>
      <c r="J348" s="34">
        <f>Таблица2[[#This Row],[Закупка
без НДС]]</f>
        <v>3342.3728813559323</v>
      </c>
      <c r="K348" s="34">
        <f t="shared" si="17"/>
        <v>3676.6101694915255</v>
      </c>
    </row>
    <row r="349" spans="1:11" x14ac:dyDescent="0.25">
      <c r="A349" s="20">
        <v>348</v>
      </c>
      <c r="B349" s="1" t="s">
        <v>343</v>
      </c>
      <c r="C349" s="21">
        <f t="shared" si="15"/>
        <v>3062.7118644067796</v>
      </c>
      <c r="D349" s="22"/>
      <c r="E349" s="18">
        <v>3614</v>
      </c>
      <c r="F349" s="19">
        <f>Таблица2[[#This Row],[продажа + 50%
с НДС]]/118*100</f>
        <v>4594.0677966101694</v>
      </c>
      <c r="G349" s="23">
        <f t="shared" si="16"/>
        <v>5421</v>
      </c>
      <c r="H349" s="2"/>
      <c r="I349" s="2">
        <v>3614</v>
      </c>
      <c r="J349" s="34">
        <f>Таблица2[[#This Row],[Закупка
без НДС]]</f>
        <v>3062.7118644067796</v>
      </c>
      <c r="K349" s="34">
        <f t="shared" si="17"/>
        <v>3368.9830508474574</v>
      </c>
    </row>
    <row r="350" spans="1:11" x14ac:dyDescent="0.25">
      <c r="A350" s="20">
        <v>349</v>
      </c>
      <c r="B350" s="1" t="s">
        <v>344</v>
      </c>
      <c r="C350" s="21">
        <f t="shared" si="15"/>
        <v>3859.3220338983051</v>
      </c>
      <c r="D350" s="22"/>
      <c r="E350" s="18">
        <v>4554</v>
      </c>
      <c r="F350" s="19">
        <f>Таблица2[[#This Row],[продажа + 50%
с НДС]]/118*100</f>
        <v>5788.983050847457</v>
      </c>
      <c r="G350" s="23">
        <f t="shared" si="16"/>
        <v>6831</v>
      </c>
      <c r="H350" s="2"/>
      <c r="I350" s="2">
        <v>4554</v>
      </c>
      <c r="J350" s="34">
        <f>Таблица2[[#This Row],[Закупка
без НДС]]</f>
        <v>3859.3220338983051</v>
      </c>
      <c r="K350" s="34">
        <f t="shared" si="17"/>
        <v>4245.2542372881353</v>
      </c>
    </row>
    <row r="351" spans="1:11" x14ac:dyDescent="0.25">
      <c r="A351" s="17">
        <v>350</v>
      </c>
      <c r="B351" s="1" t="s">
        <v>345</v>
      </c>
      <c r="C351" s="21">
        <f t="shared" si="15"/>
        <v>4105.9322033898306</v>
      </c>
      <c r="D351" s="22">
        <v>142.5</v>
      </c>
      <c r="E351" s="24">
        <f>Таблица2[[#This Row],[цены в долларах]]*$I$1</f>
        <v>4845</v>
      </c>
      <c r="F351" s="19">
        <f>Таблица2[[#This Row],[продажа + 50%
с НДС]]/118*100</f>
        <v>6158.8983050847464</v>
      </c>
      <c r="G351" s="23">
        <f t="shared" si="16"/>
        <v>7267.5</v>
      </c>
      <c r="H351" s="2" t="s">
        <v>833</v>
      </c>
      <c r="I351" s="2"/>
      <c r="J351" s="34">
        <f>Таблица2[[#This Row],[Закупка
без НДС]]</f>
        <v>4105.9322033898306</v>
      </c>
      <c r="K351" s="34">
        <f t="shared" si="17"/>
        <v>4516.5254237288136</v>
      </c>
    </row>
    <row r="352" spans="1:11" x14ac:dyDescent="0.25">
      <c r="A352" s="20">
        <v>351</v>
      </c>
      <c r="B352" s="1" t="s">
        <v>346</v>
      </c>
      <c r="C352" s="21">
        <f t="shared" si="15"/>
        <v>3996.6101694915255</v>
      </c>
      <c r="D352" s="22"/>
      <c r="E352" s="18">
        <v>4716</v>
      </c>
      <c r="F352" s="19">
        <f>Таблица2[[#This Row],[продажа + 50%
с НДС]]/118*100</f>
        <v>5994.9152542372876</v>
      </c>
      <c r="G352" s="23">
        <f t="shared" si="16"/>
        <v>7074</v>
      </c>
      <c r="H352" s="2"/>
      <c r="I352" s="2">
        <v>4716</v>
      </c>
      <c r="J352" s="34">
        <f>Таблица2[[#This Row],[Закупка
без НДС]]</f>
        <v>3996.6101694915255</v>
      </c>
      <c r="K352" s="34">
        <f t="shared" si="17"/>
        <v>4396.2711864406774</v>
      </c>
    </row>
    <row r="353" spans="1:11" x14ac:dyDescent="0.25">
      <c r="A353" s="20">
        <v>352</v>
      </c>
      <c r="B353" s="1" t="s">
        <v>347</v>
      </c>
      <c r="C353" s="21">
        <f t="shared" si="15"/>
        <v>5262.7118644067796</v>
      </c>
      <c r="D353" s="22"/>
      <c r="E353" s="18">
        <v>6210</v>
      </c>
      <c r="F353" s="19">
        <f>Таблица2[[#This Row],[продажа + 50%
с НДС]]/118*100</f>
        <v>7894.0677966101684</v>
      </c>
      <c r="G353" s="23">
        <f t="shared" si="16"/>
        <v>9315</v>
      </c>
      <c r="H353" s="2"/>
      <c r="I353" s="2">
        <v>6210</v>
      </c>
      <c r="J353" s="34">
        <f>Таблица2[[#This Row],[Закупка
без НДС]]</f>
        <v>5262.7118644067796</v>
      </c>
      <c r="K353" s="34">
        <f t="shared" si="17"/>
        <v>5788.9830508474579</v>
      </c>
    </row>
    <row r="354" spans="1:11" x14ac:dyDescent="0.25">
      <c r="A354" s="17">
        <v>353</v>
      </c>
      <c r="B354" s="1" t="s">
        <v>348</v>
      </c>
      <c r="C354" s="21">
        <f t="shared" si="15"/>
        <v>5253.3559322033898</v>
      </c>
      <c r="D354" s="22"/>
      <c r="E354" s="18">
        <v>6198.96</v>
      </c>
      <c r="F354" s="19">
        <f>Таблица2[[#This Row],[продажа + 50%
с НДС]]/118*100</f>
        <v>7880.0338983050851</v>
      </c>
      <c r="G354" s="23">
        <f t="shared" si="16"/>
        <v>9298.44</v>
      </c>
      <c r="H354" s="2"/>
      <c r="I354" s="2">
        <v>6198.96</v>
      </c>
      <c r="J354" s="34">
        <f>Таблица2[[#This Row],[Закупка
без НДС]]</f>
        <v>5253.3559322033898</v>
      </c>
      <c r="K354" s="34">
        <f t="shared" si="17"/>
        <v>5778.6915254237292</v>
      </c>
    </row>
    <row r="355" spans="1:11" x14ac:dyDescent="0.25">
      <c r="A355" s="20">
        <v>354</v>
      </c>
      <c r="B355" s="1" t="s">
        <v>349</v>
      </c>
      <c r="C355" s="21">
        <f t="shared" si="15"/>
        <v>5716.1016949152545</v>
      </c>
      <c r="D355" s="22"/>
      <c r="E355" s="18">
        <v>6745</v>
      </c>
      <c r="F355" s="19">
        <f>Таблица2[[#This Row],[продажа + 50%
с НДС]]/118*100</f>
        <v>8574.1525423728817</v>
      </c>
      <c r="G355" s="23">
        <f t="shared" si="16"/>
        <v>10117.5</v>
      </c>
      <c r="H355" s="2"/>
      <c r="I355" s="2">
        <v>6745</v>
      </c>
      <c r="J355" s="34">
        <f>Таблица2[[#This Row],[Закупка
без НДС]]</f>
        <v>5716.1016949152545</v>
      </c>
      <c r="K355" s="34">
        <f t="shared" si="17"/>
        <v>6287.7118644067796</v>
      </c>
    </row>
    <row r="356" spans="1:11" x14ac:dyDescent="0.25">
      <c r="A356" s="20">
        <v>355</v>
      </c>
      <c r="B356" s="1" t="s">
        <v>350</v>
      </c>
      <c r="C356" s="21">
        <f t="shared" si="15"/>
        <v>5774.2372881355932</v>
      </c>
      <c r="D356" s="22">
        <v>200.4</v>
      </c>
      <c r="E356" s="24">
        <f>Таблица2[[#This Row],[цены в долларах]]*$I$1</f>
        <v>6813.6</v>
      </c>
      <c r="F356" s="19">
        <f>Таблица2[[#This Row],[продажа + 50%
с НДС]]/118*100</f>
        <v>8661.3559322033889</v>
      </c>
      <c r="G356" s="23">
        <f t="shared" si="16"/>
        <v>10220.4</v>
      </c>
      <c r="H356" s="2" t="s">
        <v>834</v>
      </c>
      <c r="I356" s="2"/>
      <c r="J356" s="34">
        <f>Таблица2[[#This Row],[Закупка
без НДС]]</f>
        <v>5774.2372881355932</v>
      </c>
      <c r="K356" s="34">
        <f t="shared" si="17"/>
        <v>6351.6610169491523</v>
      </c>
    </row>
    <row r="357" spans="1:11" x14ac:dyDescent="0.25">
      <c r="A357" s="17">
        <v>356</v>
      </c>
      <c r="B357" s="1" t="s">
        <v>351</v>
      </c>
      <c r="C357" s="21">
        <f t="shared" si="15"/>
        <v>5864.406779661017</v>
      </c>
      <c r="D357" s="22"/>
      <c r="E357" s="27">
        <v>6920</v>
      </c>
      <c r="F357" s="19">
        <f>Таблица2[[#This Row],[продажа + 50%
с НДС]]/118*100</f>
        <v>8796.6101694915251</v>
      </c>
      <c r="G357" s="23">
        <f t="shared" si="16"/>
        <v>10380</v>
      </c>
      <c r="H357" s="3"/>
      <c r="I357" s="3">
        <v>6920</v>
      </c>
      <c r="J357" s="34">
        <f>Таблица2[[#This Row],[Закупка
без НДС]]</f>
        <v>5864.406779661017</v>
      </c>
      <c r="K357" s="34">
        <f t="shared" si="17"/>
        <v>6450.8474576271183</v>
      </c>
    </row>
    <row r="358" spans="1:11" x14ac:dyDescent="0.25">
      <c r="A358" s="20">
        <v>357</v>
      </c>
      <c r="B358" s="1" t="s">
        <v>352</v>
      </c>
      <c r="C358" s="21">
        <f t="shared" si="15"/>
        <v>7734.7457627118647</v>
      </c>
      <c r="D358" s="22"/>
      <c r="E358" s="18">
        <v>9127</v>
      </c>
      <c r="F358" s="19">
        <f>Таблица2[[#This Row],[продажа + 50%
с НДС]]/118*100</f>
        <v>11602.118644067796</v>
      </c>
      <c r="G358" s="23">
        <f t="shared" si="16"/>
        <v>13690.5</v>
      </c>
      <c r="H358" s="2"/>
      <c r="I358" s="2">
        <v>9127</v>
      </c>
      <c r="J358" s="34">
        <f>Таблица2[[#This Row],[Закупка
без НДС]]</f>
        <v>7734.7457627118647</v>
      </c>
      <c r="K358" s="34">
        <f t="shared" si="17"/>
        <v>8508.220338983052</v>
      </c>
    </row>
    <row r="359" spans="1:11" x14ac:dyDescent="0.25">
      <c r="A359" s="20">
        <v>358</v>
      </c>
      <c r="B359" s="1" t="s">
        <v>353</v>
      </c>
      <c r="C359" s="21">
        <f t="shared" si="15"/>
        <v>9603.3898305084749</v>
      </c>
      <c r="D359" s="22"/>
      <c r="E359" s="18">
        <v>11332</v>
      </c>
      <c r="F359" s="19">
        <f>Таблица2[[#This Row],[продажа + 50%
с НДС]]/118*100</f>
        <v>14405.084745762713</v>
      </c>
      <c r="G359" s="23">
        <f t="shared" si="16"/>
        <v>16998</v>
      </c>
      <c r="H359" s="2"/>
      <c r="I359" s="2">
        <v>11332</v>
      </c>
      <c r="J359" s="34">
        <f>Таблица2[[#This Row],[Закупка
без НДС]]</f>
        <v>9603.3898305084749</v>
      </c>
      <c r="K359" s="34">
        <f t="shared" si="17"/>
        <v>10563.728813559323</v>
      </c>
    </row>
    <row r="360" spans="1:11" x14ac:dyDescent="0.25">
      <c r="A360" s="17">
        <v>359</v>
      </c>
      <c r="B360" s="1" t="s">
        <v>354</v>
      </c>
      <c r="C360" s="21">
        <f t="shared" si="15"/>
        <v>11472.881355932202</v>
      </c>
      <c r="D360" s="22"/>
      <c r="E360" s="18">
        <v>13538</v>
      </c>
      <c r="F360" s="19">
        <f>Таблица2[[#This Row],[продажа + 50%
с НДС]]/118*100</f>
        <v>17209.322033898305</v>
      </c>
      <c r="G360" s="23">
        <f t="shared" si="16"/>
        <v>20307</v>
      </c>
      <c r="H360" s="2"/>
      <c r="I360" s="2">
        <v>13538</v>
      </c>
      <c r="J360" s="34">
        <f>Таблица2[[#This Row],[Закупка
без НДС]]</f>
        <v>11472.881355932202</v>
      </c>
      <c r="K360" s="34">
        <f t="shared" si="17"/>
        <v>12620.169491525423</v>
      </c>
    </row>
    <row r="361" spans="1:11" x14ac:dyDescent="0.25">
      <c r="A361" s="20">
        <v>360</v>
      </c>
      <c r="B361" s="1" t="s">
        <v>355</v>
      </c>
      <c r="C361" s="21">
        <f t="shared" si="15"/>
        <v>1387.2881355932204</v>
      </c>
      <c r="D361" s="22"/>
      <c r="E361" s="18">
        <v>1637</v>
      </c>
      <c r="F361" s="19">
        <f>Таблица2[[#This Row],[продажа + 50%
с НДС]]/118*100</f>
        <v>2080.9322033898306</v>
      </c>
      <c r="G361" s="23">
        <f t="shared" si="16"/>
        <v>2455.5</v>
      </c>
      <c r="H361" s="2"/>
      <c r="I361" s="2">
        <v>1637</v>
      </c>
      <c r="J361" s="34">
        <f>Таблица2[[#This Row],[Закупка
без НДС]]</f>
        <v>1387.2881355932204</v>
      </c>
      <c r="K361" s="34">
        <f t="shared" si="17"/>
        <v>1526.0169491525426</v>
      </c>
    </row>
    <row r="362" spans="1:11" x14ac:dyDescent="0.25">
      <c r="A362" s="20">
        <v>361</v>
      </c>
      <c r="B362" s="1" t="s">
        <v>356</v>
      </c>
      <c r="C362" s="21">
        <f t="shared" si="15"/>
        <v>2375.4237288135591</v>
      </c>
      <c r="D362" s="22"/>
      <c r="E362" s="18">
        <v>2803</v>
      </c>
      <c r="F362" s="19">
        <f>Таблица2[[#This Row],[продажа + 50%
с НДС]]/118*100</f>
        <v>3563.1355932203392</v>
      </c>
      <c r="G362" s="23">
        <f t="shared" si="16"/>
        <v>4204.5</v>
      </c>
      <c r="H362" s="2"/>
      <c r="I362" s="2">
        <v>2803</v>
      </c>
      <c r="J362" s="34">
        <f>Таблица2[[#This Row],[Закупка
без НДС]]</f>
        <v>2375.4237288135591</v>
      </c>
      <c r="K362" s="34">
        <f t="shared" si="17"/>
        <v>2612.9661016949149</v>
      </c>
    </row>
    <row r="363" spans="1:11" x14ac:dyDescent="0.25">
      <c r="A363" s="17">
        <v>362</v>
      </c>
      <c r="B363" s="1" t="s">
        <v>357</v>
      </c>
      <c r="C363" s="21">
        <f t="shared" si="15"/>
        <v>2834.7457627118642</v>
      </c>
      <c r="D363" s="22"/>
      <c r="E363" s="18">
        <v>3345</v>
      </c>
      <c r="F363" s="19">
        <f>Таблица2[[#This Row],[продажа + 50%
с НДС]]/118*100</f>
        <v>4252.1186440677966</v>
      </c>
      <c r="G363" s="23">
        <f t="shared" si="16"/>
        <v>5017.5</v>
      </c>
      <c r="H363" s="2"/>
      <c r="I363" s="2">
        <v>3345</v>
      </c>
      <c r="J363" s="34">
        <f>Таблица2[[#This Row],[Закупка
без НДС]]</f>
        <v>2834.7457627118642</v>
      </c>
      <c r="K363" s="34">
        <f t="shared" si="17"/>
        <v>3118.2203389830511</v>
      </c>
    </row>
    <row r="364" spans="1:11" x14ac:dyDescent="0.25">
      <c r="A364" s="20">
        <v>363</v>
      </c>
      <c r="B364" s="1" t="s">
        <v>358</v>
      </c>
      <c r="C364" s="21">
        <f t="shared" si="15"/>
        <v>5268.6440677966102</v>
      </c>
      <c r="D364" s="22"/>
      <c r="E364" s="18">
        <v>6217</v>
      </c>
      <c r="F364" s="19">
        <f>Таблица2[[#This Row],[продажа + 50%
с НДС]]/118*100</f>
        <v>7902.9661016949149</v>
      </c>
      <c r="G364" s="23">
        <f t="shared" si="16"/>
        <v>9325.5</v>
      </c>
      <c r="H364" s="2"/>
      <c r="I364" s="2">
        <v>6217</v>
      </c>
      <c r="J364" s="34">
        <f>Таблица2[[#This Row],[Закупка
без НДС]]</f>
        <v>5268.6440677966102</v>
      </c>
      <c r="K364" s="34">
        <f t="shared" si="17"/>
        <v>5795.5084745762706</v>
      </c>
    </row>
    <row r="365" spans="1:11" x14ac:dyDescent="0.25">
      <c r="A365" s="20">
        <v>364</v>
      </c>
      <c r="B365" s="1" t="s">
        <v>359</v>
      </c>
      <c r="C365" s="21">
        <f t="shared" si="15"/>
        <v>7237.2881355932204</v>
      </c>
      <c r="D365" s="22"/>
      <c r="E365" s="18">
        <v>8540</v>
      </c>
      <c r="F365" s="19">
        <f>Таблица2[[#This Row],[продажа + 50%
с НДС]]/118*100</f>
        <v>10855.932203389832</v>
      </c>
      <c r="G365" s="23">
        <f t="shared" si="16"/>
        <v>12810</v>
      </c>
      <c r="H365" s="2"/>
      <c r="I365" s="2">
        <v>8540</v>
      </c>
      <c r="J365" s="34">
        <f>Таблица2[[#This Row],[Закупка
без НДС]]</f>
        <v>7237.2881355932204</v>
      </c>
      <c r="K365" s="34">
        <f t="shared" si="17"/>
        <v>7961.0169491525421</v>
      </c>
    </row>
    <row r="366" spans="1:11" x14ac:dyDescent="0.25">
      <c r="A366" s="17">
        <v>365</v>
      </c>
      <c r="B366" s="1" t="s">
        <v>360</v>
      </c>
      <c r="C366" s="21">
        <f t="shared" si="15"/>
        <v>3121.1864406779659</v>
      </c>
      <c r="D366" s="22"/>
      <c r="E366" s="18">
        <v>3683</v>
      </c>
      <c r="F366" s="19">
        <f>Таблица2[[#This Row],[продажа + 50%
с НДС]]/118*100</f>
        <v>4681.7796610169498</v>
      </c>
      <c r="G366" s="23">
        <f t="shared" si="16"/>
        <v>5524.5</v>
      </c>
      <c r="H366" s="2"/>
      <c r="I366" s="2">
        <v>3683</v>
      </c>
      <c r="J366" s="34">
        <f>Таблица2[[#This Row],[Закупка
без НДС]]</f>
        <v>3121.1864406779659</v>
      </c>
      <c r="K366" s="34">
        <f t="shared" si="17"/>
        <v>3433.3050847457621</v>
      </c>
    </row>
    <row r="367" spans="1:11" x14ac:dyDescent="0.25">
      <c r="A367" s="20">
        <v>366</v>
      </c>
      <c r="B367" s="1" t="s">
        <v>361</v>
      </c>
      <c r="C367" s="21">
        <f t="shared" si="15"/>
        <v>3856.7796610169494</v>
      </c>
      <c r="D367" s="22"/>
      <c r="E367" s="18">
        <v>4551</v>
      </c>
      <c r="F367" s="19">
        <f>Таблица2[[#This Row],[продажа + 50%
с НДС]]/118*100</f>
        <v>5785.1694915254238</v>
      </c>
      <c r="G367" s="23">
        <f t="shared" si="16"/>
        <v>6826.5</v>
      </c>
      <c r="H367" s="2"/>
      <c r="I367" s="2">
        <v>4551</v>
      </c>
      <c r="J367" s="34">
        <f>Таблица2[[#This Row],[Закупка
без НДС]]</f>
        <v>3856.7796610169494</v>
      </c>
      <c r="K367" s="34">
        <f t="shared" si="17"/>
        <v>4242.4576271186443</v>
      </c>
    </row>
    <row r="368" spans="1:11" x14ac:dyDescent="0.25">
      <c r="A368" s="20">
        <v>367</v>
      </c>
      <c r="B368" s="1" t="s">
        <v>362</v>
      </c>
      <c r="C368" s="21">
        <f t="shared" si="15"/>
        <v>4970.3389830508477</v>
      </c>
      <c r="D368" s="22"/>
      <c r="E368" s="18">
        <v>5865</v>
      </c>
      <c r="F368" s="19">
        <f>Таблица2[[#This Row],[продажа + 50%
с НДС]]/118*100</f>
        <v>7455.5084745762715</v>
      </c>
      <c r="G368" s="23">
        <f t="shared" si="16"/>
        <v>8797.5</v>
      </c>
      <c r="H368" s="2"/>
      <c r="I368" s="2">
        <v>5865</v>
      </c>
      <c r="J368" s="34">
        <f>Таблица2[[#This Row],[Закупка
без НДС]]</f>
        <v>4970.3389830508477</v>
      </c>
      <c r="K368" s="34">
        <f t="shared" si="17"/>
        <v>5467.3728813559328</v>
      </c>
    </row>
    <row r="369" spans="1:11" x14ac:dyDescent="0.25">
      <c r="A369" s="17">
        <v>368</v>
      </c>
      <c r="B369" s="1" t="s">
        <v>363</v>
      </c>
      <c r="C369" s="21">
        <f t="shared" si="15"/>
        <v>7037.2881355932204</v>
      </c>
      <c r="D369" s="22"/>
      <c r="E369" s="18">
        <v>8304</v>
      </c>
      <c r="F369" s="19">
        <f>Таблица2[[#This Row],[продажа + 50%
с НДС]]/118*100</f>
        <v>10555.932203389832</v>
      </c>
      <c r="G369" s="23">
        <f t="shared" si="16"/>
        <v>12456</v>
      </c>
      <c r="H369" s="2"/>
      <c r="I369" s="2">
        <v>8304</v>
      </c>
      <c r="J369" s="34">
        <f>Таблица2[[#This Row],[Закупка
без НДС]]</f>
        <v>7037.2881355932204</v>
      </c>
      <c r="K369" s="34">
        <f t="shared" si="17"/>
        <v>7741.0169491525421</v>
      </c>
    </row>
    <row r="370" spans="1:11" x14ac:dyDescent="0.25">
      <c r="A370" s="20">
        <v>369</v>
      </c>
      <c r="B370" s="1" t="s">
        <v>364</v>
      </c>
      <c r="C370" s="21">
        <f t="shared" si="15"/>
        <v>7952.5423728813557</v>
      </c>
      <c r="D370" s="22"/>
      <c r="E370" s="18">
        <v>9384</v>
      </c>
      <c r="F370" s="19">
        <f>Таблица2[[#This Row],[продажа + 50%
с НДС]]/118*100</f>
        <v>11928.813559322034</v>
      </c>
      <c r="G370" s="23">
        <f t="shared" si="16"/>
        <v>14076</v>
      </c>
      <c r="H370" s="2"/>
      <c r="I370" s="2">
        <v>9384</v>
      </c>
      <c r="J370" s="34">
        <f>Таблица2[[#This Row],[Закупка
без НДС]]</f>
        <v>7952.5423728813557</v>
      </c>
      <c r="K370" s="34">
        <f t="shared" si="17"/>
        <v>8747.796610169491</v>
      </c>
    </row>
    <row r="371" spans="1:11" x14ac:dyDescent="0.25">
      <c r="A371" s="20">
        <v>370</v>
      </c>
      <c r="B371" s="1" t="s">
        <v>365</v>
      </c>
      <c r="C371" s="21">
        <f t="shared" si="15"/>
        <v>9940.6779661016953</v>
      </c>
      <c r="D371" s="22"/>
      <c r="E371" s="18">
        <v>11730</v>
      </c>
      <c r="F371" s="19">
        <f>Таблица2[[#This Row],[продажа + 50%
с НДС]]/118*100</f>
        <v>14911.016949152543</v>
      </c>
      <c r="G371" s="23">
        <f t="shared" si="16"/>
        <v>17595</v>
      </c>
      <c r="H371" s="2"/>
      <c r="I371" s="2">
        <v>11730</v>
      </c>
      <c r="J371" s="34">
        <f>Таблица2[[#This Row],[Закупка
без НДС]]</f>
        <v>9940.6779661016953</v>
      </c>
      <c r="K371" s="34">
        <f t="shared" si="17"/>
        <v>10934.745762711866</v>
      </c>
    </row>
    <row r="372" spans="1:11" x14ac:dyDescent="0.25">
      <c r="A372" s="17">
        <v>371</v>
      </c>
      <c r="B372" s="1" t="s">
        <v>366</v>
      </c>
      <c r="C372" s="21">
        <f t="shared" si="15"/>
        <v>4294.0677966101694</v>
      </c>
      <c r="D372" s="22"/>
      <c r="E372" s="18">
        <v>5067</v>
      </c>
      <c r="F372" s="19">
        <f>Таблица2[[#This Row],[продажа + 50%
с НДС]]/118*100</f>
        <v>6441.1016949152536</v>
      </c>
      <c r="G372" s="23">
        <f t="shared" si="16"/>
        <v>7600.5</v>
      </c>
      <c r="H372" s="2"/>
      <c r="I372" s="2">
        <v>5067</v>
      </c>
      <c r="J372" s="34">
        <f>Таблица2[[#This Row],[Закупка
без НДС]]</f>
        <v>4294.0677966101694</v>
      </c>
      <c r="K372" s="34">
        <f t="shared" si="17"/>
        <v>4723.4745762711864</v>
      </c>
    </row>
    <row r="373" spans="1:11" x14ac:dyDescent="0.25">
      <c r="A373" s="20">
        <v>372</v>
      </c>
      <c r="B373" s="1" t="s">
        <v>367</v>
      </c>
      <c r="C373" s="21">
        <f t="shared" si="15"/>
        <v>6521.1864406779659</v>
      </c>
      <c r="D373" s="22"/>
      <c r="E373" s="18">
        <v>7695</v>
      </c>
      <c r="F373" s="19">
        <f>Таблица2[[#This Row],[продажа + 50%
с НДС]]/118*100</f>
        <v>9781.7796610169498</v>
      </c>
      <c r="G373" s="23">
        <f t="shared" si="16"/>
        <v>11542.5</v>
      </c>
      <c r="H373" s="2"/>
      <c r="I373" s="2">
        <v>7695</v>
      </c>
      <c r="J373" s="34">
        <f>Таблица2[[#This Row],[Закупка
без НДС]]</f>
        <v>6521.1864406779659</v>
      </c>
      <c r="K373" s="34">
        <f t="shared" si="17"/>
        <v>7173.3050847457625</v>
      </c>
    </row>
    <row r="374" spans="1:11" x14ac:dyDescent="0.25">
      <c r="A374" s="20">
        <v>373</v>
      </c>
      <c r="B374" s="1" t="s">
        <v>368</v>
      </c>
      <c r="C374" s="21">
        <f t="shared" si="15"/>
        <v>7226.2711864406783</v>
      </c>
      <c r="D374" s="22"/>
      <c r="E374" s="18">
        <v>8527</v>
      </c>
      <c r="F374" s="19">
        <f>Таблица2[[#This Row],[продажа + 50%
с НДС]]/118*100</f>
        <v>10839.406779661018</v>
      </c>
      <c r="G374" s="23">
        <f t="shared" si="16"/>
        <v>12790.5</v>
      </c>
      <c r="H374" s="2"/>
      <c r="I374" s="2">
        <v>8527</v>
      </c>
      <c r="J374" s="34">
        <f>Таблица2[[#This Row],[Закупка
без НДС]]</f>
        <v>7226.2711864406783</v>
      </c>
      <c r="K374" s="34">
        <f t="shared" si="17"/>
        <v>7948.8983050847464</v>
      </c>
    </row>
    <row r="375" spans="1:11" x14ac:dyDescent="0.25">
      <c r="A375" s="17">
        <v>374</v>
      </c>
      <c r="B375" s="1" t="s">
        <v>369</v>
      </c>
      <c r="C375" s="21">
        <f t="shared" si="15"/>
        <v>10749.186440677966</v>
      </c>
      <c r="D375" s="22"/>
      <c r="E375" s="18">
        <v>12684.04</v>
      </c>
      <c r="F375" s="19">
        <f>Таблица2[[#This Row],[продажа + 50%
с НДС]]/118*100</f>
        <v>16123.779661016952</v>
      </c>
      <c r="G375" s="23">
        <f t="shared" si="16"/>
        <v>19026.060000000001</v>
      </c>
      <c r="H375" s="2"/>
      <c r="I375" s="2">
        <v>12684.04</v>
      </c>
      <c r="J375" s="34">
        <f>Таблица2[[#This Row],[Закупка
без НДС]]</f>
        <v>10749.186440677966</v>
      </c>
      <c r="K375" s="34">
        <f t="shared" si="17"/>
        <v>11824.105084745763</v>
      </c>
    </row>
    <row r="376" spans="1:11" x14ac:dyDescent="0.25">
      <c r="A376" s="20">
        <v>375</v>
      </c>
      <c r="B376" s="1" t="s">
        <v>370</v>
      </c>
      <c r="C376" s="21">
        <f t="shared" si="15"/>
        <v>10238.983050847457</v>
      </c>
      <c r="D376" s="22"/>
      <c r="E376" s="18">
        <v>12082</v>
      </c>
      <c r="F376" s="19">
        <f>Таблица2[[#This Row],[продажа + 50%
с НДС]]/118*100</f>
        <v>15358.474576271186</v>
      </c>
      <c r="G376" s="23">
        <f t="shared" si="16"/>
        <v>18123</v>
      </c>
      <c r="H376" s="2"/>
      <c r="I376" s="2">
        <v>12082</v>
      </c>
      <c r="J376" s="34">
        <f>Таблица2[[#This Row],[Закупка
без НДС]]</f>
        <v>10238.983050847457</v>
      </c>
      <c r="K376" s="34">
        <f t="shared" si="17"/>
        <v>11262.881355932204</v>
      </c>
    </row>
    <row r="377" spans="1:11" x14ac:dyDescent="0.25">
      <c r="A377" s="20">
        <v>376</v>
      </c>
      <c r="B377" s="1" t="s">
        <v>371</v>
      </c>
      <c r="C377" s="21">
        <f t="shared" si="15"/>
        <v>14751.694915254237</v>
      </c>
      <c r="D377" s="22"/>
      <c r="E377" s="18">
        <v>17407</v>
      </c>
      <c r="F377" s="19">
        <f>Таблица2[[#This Row],[продажа + 50%
с НДС]]/118*100</f>
        <v>22127.542372881355</v>
      </c>
      <c r="G377" s="23">
        <f t="shared" si="16"/>
        <v>26110.5</v>
      </c>
      <c r="H377" s="2"/>
      <c r="I377" s="2">
        <v>17407</v>
      </c>
      <c r="J377" s="34">
        <f>Таблица2[[#This Row],[Закупка
без НДС]]</f>
        <v>14751.694915254237</v>
      </c>
      <c r="K377" s="34">
        <f t="shared" si="17"/>
        <v>16226.864406779659</v>
      </c>
    </row>
    <row r="378" spans="1:11" x14ac:dyDescent="0.25">
      <c r="A378" s="17">
        <v>377</v>
      </c>
      <c r="B378" s="1" t="s">
        <v>372</v>
      </c>
      <c r="C378" s="21">
        <f t="shared" si="15"/>
        <v>5169.4915254237285</v>
      </c>
      <c r="D378" s="22"/>
      <c r="E378" s="18">
        <v>6100</v>
      </c>
      <c r="F378" s="19">
        <f>Таблица2[[#This Row],[продажа + 50%
с НДС]]/118*100</f>
        <v>7754.2372881355932</v>
      </c>
      <c r="G378" s="23">
        <f t="shared" si="16"/>
        <v>9150</v>
      </c>
      <c r="H378" s="2"/>
      <c r="I378" s="2">
        <v>6100</v>
      </c>
      <c r="J378" s="34">
        <f>Таблица2[[#This Row],[Закупка
без НДС]]</f>
        <v>5169.4915254237285</v>
      </c>
      <c r="K378" s="34">
        <f t="shared" si="17"/>
        <v>5686.4406779661022</v>
      </c>
    </row>
    <row r="379" spans="1:11" x14ac:dyDescent="0.25">
      <c r="A379" s="20">
        <v>378</v>
      </c>
      <c r="B379" s="1" t="s">
        <v>373</v>
      </c>
      <c r="C379" s="21">
        <f t="shared" si="15"/>
        <v>6212.7118644067796</v>
      </c>
      <c r="D379" s="22"/>
      <c r="E379" s="18">
        <v>7331</v>
      </c>
      <c r="F379" s="19">
        <f>Таблица2[[#This Row],[продажа + 50%
с НДС]]/118*100</f>
        <v>9319.0677966101684</v>
      </c>
      <c r="G379" s="23">
        <f t="shared" si="16"/>
        <v>10996.5</v>
      </c>
      <c r="H379" s="2"/>
      <c r="I379" s="2">
        <v>7331</v>
      </c>
      <c r="J379" s="34">
        <f>Таблица2[[#This Row],[Закупка
без НДС]]</f>
        <v>6212.7118644067796</v>
      </c>
      <c r="K379" s="34">
        <f t="shared" si="17"/>
        <v>6833.9830508474579</v>
      </c>
    </row>
    <row r="380" spans="1:11" x14ac:dyDescent="0.25">
      <c r="A380" s="20">
        <v>379</v>
      </c>
      <c r="B380" s="1" t="s">
        <v>374</v>
      </c>
      <c r="C380" s="21">
        <f t="shared" si="15"/>
        <v>11212.71186440678</v>
      </c>
      <c r="D380" s="22"/>
      <c r="E380" s="18">
        <v>13231</v>
      </c>
      <c r="F380" s="19">
        <f>Таблица2[[#This Row],[продажа + 50%
с НДС]]/118*100</f>
        <v>16819.067796610172</v>
      </c>
      <c r="G380" s="23">
        <f t="shared" si="16"/>
        <v>19846.5</v>
      </c>
      <c r="H380" s="2"/>
      <c r="I380" s="2">
        <v>13231</v>
      </c>
      <c r="J380" s="34">
        <f>Таблица2[[#This Row],[Закупка
без НДС]]</f>
        <v>11212.71186440678</v>
      </c>
      <c r="K380" s="34">
        <f t="shared" si="17"/>
        <v>12333.983050847459</v>
      </c>
    </row>
    <row r="381" spans="1:11" x14ac:dyDescent="0.25">
      <c r="A381" s="17">
        <v>380</v>
      </c>
      <c r="B381" s="1" t="s">
        <v>375</v>
      </c>
      <c r="C381" s="21">
        <f t="shared" si="15"/>
        <v>16501.694915254237</v>
      </c>
      <c r="D381" s="22"/>
      <c r="E381" s="18">
        <v>19472</v>
      </c>
      <c r="F381" s="19">
        <f>Таблица2[[#This Row],[продажа + 50%
с НДС]]/118*100</f>
        <v>24752.542372881355</v>
      </c>
      <c r="G381" s="23">
        <f t="shared" si="16"/>
        <v>29208</v>
      </c>
      <c r="H381" s="2"/>
      <c r="I381" s="2">
        <v>19472</v>
      </c>
      <c r="J381" s="34">
        <f>Таблица2[[#This Row],[Закупка
без НДС]]</f>
        <v>16501.694915254237</v>
      </c>
      <c r="K381" s="34">
        <f t="shared" si="17"/>
        <v>18151.864406779659</v>
      </c>
    </row>
    <row r="382" spans="1:11" x14ac:dyDescent="0.25">
      <c r="A382" s="20">
        <v>381</v>
      </c>
      <c r="B382" s="1" t="s">
        <v>376</v>
      </c>
      <c r="C382" s="21">
        <f t="shared" si="15"/>
        <v>4336.4406779661012</v>
      </c>
      <c r="D382" s="22">
        <v>150.5</v>
      </c>
      <c r="E382" s="24">
        <f>Таблица2[[#This Row],[цены в долларах]]*$I$1</f>
        <v>5117</v>
      </c>
      <c r="F382" s="19">
        <f>Таблица2[[#This Row],[продажа + 50%
с НДС]]/118*100</f>
        <v>6504.6610169491532</v>
      </c>
      <c r="G382" s="23">
        <f t="shared" si="16"/>
        <v>7675.5</v>
      </c>
      <c r="H382" s="2" t="s">
        <v>835</v>
      </c>
      <c r="I382" s="2"/>
      <c r="J382" s="34">
        <f>Таблица2[[#This Row],[Закупка
без НДС]]</f>
        <v>4336.4406779661012</v>
      </c>
      <c r="K382" s="34">
        <f t="shared" si="17"/>
        <v>4770.0847457627115</v>
      </c>
    </row>
    <row r="383" spans="1:11" x14ac:dyDescent="0.25">
      <c r="A383" s="20">
        <v>382</v>
      </c>
      <c r="B383" s="1" t="s">
        <v>377</v>
      </c>
      <c r="C383" s="21">
        <f t="shared" si="15"/>
        <v>1044.9152542372881</v>
      </c>
      <c r="D383" s="22"/>
      <c r="E383" s="18">
        <v>1233</v>
      </c>
      <c r="F383" s="19">
        <f>Таблица2[[#This Row],[продажа + 50%
с НДС]]/118*100</f>
        <v>1567.3728813559321</v>
      </c>
      <c r="G383" s="23">
        <f t="shared" si="16"/>
        <v>1849.5</v>
      </c>
      <c r="H383" s="2"/>
      <c r="I383" s="2">
        <v>1233</v>
      </c>
      <c r="J383" s="34">
        <f>Таблица2[[#This Row],[Закупка
без НДС]]</f>
        <v>1044.9152542372881</v>
      </c>
      <c r="K383" s="34">
        <f t="shared" si="17"/>
        <v>1149.406779661017</v>
      </c>
    </row>
    <row r="384" spans="1:11" x14ac:dyDescent="0.25">
      <c r="A384" s="17">
        <v>383</v>
      </c>
      <c r="B384" s="1" t="s">
        <v>378</v>
      </c>
      <c r="C384" s="21">
        <f t="shared" si="15"/>
        <v>1094.9152542372881</v>
      </c>
      <c r="D384" s="22">
        <v>38</v>
      </c>
      <c r="E384" s="24">
        <f>Таблица2[[#This Row],[цены в долларах]]*$I$1</f>
        <v>1292</v>
      </c>
      <c r="F384" s="19">
        <f>Таблица2[[#This Row],[продажа + 50%
с НДС]]/118*100</f>
        <v>1642.3728813559321</v>
      </c>
      <c r="G384" s="23">
        <f t="shared" si="16"/>
        <v>1938</v>
      </c>
      <c r="H384" s="2" t="s">
        <v>773</v>
      </c>
      <c r="I384" s="2"/>
      <c r="J384" s="34">
        <f>Таблица2[[#This Row],[Закупка
без НДС]]</f>
        <v>1094.9152542372881</v>
      </c>
      <c r="K384" s="34">
        <f t="shared" si="17"/>
        <v>1204.406779661017</v>
      </c>
    </row>
    <row r="385" spans="1:11" x14ac:dyDescent="0.25">
      <c r="A385" s="20">
        <v>384</v>
      </c>
      <c r="B385" s="1" t="s">
        <v>379</v>
      </c>
      <c r="C385" s="21">
        <f t="shared" ref="C385:C448" si="18">E385*100/118</f>
        <v>1005.9322033898305</v>
      </c>
      <c r="D385" s="22"/>
      <c r="E385" s="18">
        <v>1187</v>
      </c>
      <c r="F385" s="19">
        <f>Таблица2[[#This Row],[продажа + 50%
с НДС]]/118*100</f>
        <v>1508.8983050847457</v>
      </c>
      <c r="G385" s="23">
        <f t="shared" si="16"/>
        <v>1780.5</v>
      </c>
      <c r="H385" s="2"/>
      <c r="I385" s="2">
        <v>1187</v>
      </c>
      <c r="J385" s="34">
        <f>Таблица2[[#This Row],[Закупка
без НДС]]</f>
        <v>1005.9322033898305</v>
      </c>
      <c r="K385" s="34">
        <f t="shared" si="17"/>
        <v>1106.5254237288136</v>
      </c>
    </row>
    <row r="386" spans="1:11" x14ac:dyDescent="0.25">
      <c r="A386" s="20">
        <v>385</v>
      </c>
      <c r="B386" s="1" t="s">
        <v>380</v>
      </c>
      <c r="C386" s="21">
        <f t="shared" si="18"/>
        <v>1242.3728813559321</v>
      </c>
      <c r="D386" s="22"/>
      <c r="E386" s="18">
        <v>1466</v>
      </c>
      <c r="F386" s="19">
        <f>Таблица2[[#This Row],[продажа + 50%
с НДС]]/118*100</f>
        <v>1863.5593220338983</v>
      </c>
      <c r="G386" s="23">
        <f t="shared" ref="G386:G449" si="19">E386*(100+$H$1)/100</f>
        <v>2199</v>
      </c>
      <c r="H386" s="2"/>
      <c r="I386" s="2">
        <v>1466</v>
      </c>
      <c r="J386" s="34">
        <f>Таблица2[[#This Row],[Закупка
без НДС]]</f>
        <v>1242.3728813559321</v>
      </c>
      <c r="K386" s="34">
        <f t="shared" si="17"/>
        <v>1366.6101694915255</v>
      </c>
    </row>
    <row r="387" spans="1:11" x14ac:dyDescent="0.25">
      <c r="A387" s="17">
        <v>386</v>
      </c>
      <c r="B387" s="1" t="s">
        <v>381</v>
      </c>
      <c r="C387" s="21">
        <f t="shared" si="18"/>
        <v>1325.4237288135594</v>
      </c>
      <c r="D387" s="22">
        <v>46</v>
      </c>
      <c r="E387" s="24">
        <f>Таблица2[[#This Row],[цены в долларах]]*$I$1</f>
        <v>1564</v>
      </c>
      <c r="F387" s="19">
        <f>Таблица2[[#This Row],[продажа + 50%
с НДС]]/118*100</f>
        <v>1988.1355932203392</v>
      </c>
      <c r="G387" s="23">
        <f t="shared" si="19"/>
        <v>2346</v>
      </c>
      <c r="H387" s="2" t="s">
        <v>836</v>
      </c>
      <c r="I387" s="2"/>
      <c r="J387" s="34">
        <f>Таблица2[[#This Row],[Закупка
без НДС]]</f>
        <v>1325.4237288135594</v>
      </c>
      <c r="K387" s="34">
        <f t="shared" ref="K387:K450" si="20">J387*110/100</f>
        <v>1457.9661016949153</v>
      </c>
    </row>
    <row r="388" spans="1:11" x14ac:dyDescent="0.25">
      <c r="A388" s="20">
        <v>387</v>
      </c>
      <c r="B388" s="1" t="s">
        <v>382</v>
      </c>
      <c r="C388" s="21">
        <f t="shared" si="18"/>
        <v>1216.1016949152543</v>
      </c>
      <c r="D388" s="22"/>
      <c r="E388" s="18">
        <v>1435</v>
      </c>
      <c r="F388" s="19">
        <f>Таблица2[[#This Row],[продажа + 50%
с НДС]]/118*100</f>
        <v>1824.1525423728813</v>
      </c>
      <c r="G388" s="23">
        <f t="shared" si="19"/>
        <v>2152.5</v>
      </c>
      <c r="H388" s="2"/>
      <c r="I388" s="2">
        <v>1435</v>
      </c>
      <c r="J388" s="34">
        <f>Таблица2[[#This Row],[Закупка
без НДС]]</f>
        <v>1216.1016949152543</v>
      </c>
      <c r="K388" s="34">
        <f t="shared" si="20"/>
        <v>1337.7118644067796</v>
      </c>
    </row>
    <row r="389" spans="1:11" x14ac:dyDescent="0.25">
      <c r="A389" s="20">
        <v>388</v>
      </c>
      <c r="B389" s="1" t="s">
        <v>383</v>
      </c>
      <c r="C389" s="21">
        <f t="shared" si="18"/>
        <v>1422.0338983050847</v>
      </c>
      <c r="D389" s="22"/>
      <c r="E389" s="18">
        <v>1678</v>
      </c>
      <c r="F389" s="19">
        <f>Таблица2[[#This Row],[продажа + 50%
с НДС]]/118*100</f>
        <v>2133.0508474576268</v>
      </c>
      <c r="G389" s="23">
        <f t="shared" si="19"/>
        <v>2517</v>
      </c>
      <c r="H389" s="2"/>
      <c r="I389" s="2">
        <v>1678</v>
      </c>
      <c r="J389" s="34">
        <f>Таблица2[[#This Row],[Закупка
без НДС]]</f>
        <v>1422.0338983050847</v>
      </c>
      <c r="K389" s="34">
        <f t="shared" si="20"/>
        <v>1564.2372881355932</v>
      </c>
    </row>
    <row r="390" spans="1:11" x14ac:dyDescent="0.25">
      <c r="A390" s="17">
        <v>389</v>
      </c>
      <c r="B390" s="1" t="s">
        <v>384</v>
      </c>
      <c r="C390" s="21">
        <f t="shared" si="18"/>
        <v>1483.8983050847457</v>
      </c>
      <c r="D390" s="22">
        <v>51.5</v>
      </c>
      <c r="E390" s="24">
        <f>Таблица2[[#This Row],[цены в долларах]]*$I$1</f>
        <v>1751</v>
      </c>
      <c r="F390" s="19">
        <f>Таблица2[[#This Row],[продажа + 50%
с НДС]]/118*100</f>
        <v>2225.8474576271187</v>
      </c>
      <c r="G390" s="23">
        <f t="shared" si="19"/>
        <v>2626.5</v>
      </c>
      <c r="H390" s="2" t="s">
        <v>837</v>
      </c>
      <c r="I390" s="2"/>
      <c r="J390" s="34">
        <f>Таблица2[[#This Row],[Закупка
без НДС]]</f>
        <v>1483.8983050847457</v>
      </c>
      <c r="K390" s="34">
        <f t="shared" si="20"/>
        <v>1632.2881355932204</v>
      </c>
    </row>
    <row r="391" spans="1:11" x14ac:dyDescent="0.25">
      <c r="A391" s="20">
        <v>390</v>
      </c>
      <c r="B391" s="1" t="s">
        <v>385</v>
      </c>
      <c r="C391" s="21">
        <f t="shared" si="18"/>
        <v>1554.2372881355932</v>
      </c>
      <c r="D391" s="22"/>
      <c r="E391" s="18">
        <v>1834</v>
      </c>
      <c r="F391" s="19">
        <f>Таблица2[[#This Row],[продажа + 50%
с НДС]]/118*100</f>
        <v>2331.3559322033898</v>
      </c>
      <c r="G391" s="23">
        <f t="shared" si="19"/>
        <v>2751</v>
      </c>
      <c r="H391" s="2"/>
      <c r="I391" s="2">
        <v>1834</v>
      </c>
      <c r="J391" s="34">
        <f>Таблица2[[#This Row],[Закупка
без НДС]]</f>
        <v>1554.2372881355932</v>
      </c>
      <c r="K391" s="34">
        <f t="shared" si="20"/>
        <v>1709.6610169491523</v>
      </c>
    </row>
    <row r="392" spans="1:11" x14ac:dyDescent="0.25">
      <c r="A392" s="20">
        <v>391</v>
      </c>
      <c r="B392" s="1" t="s">
        <v>386</v>
      </c>
      <c r="C392" s="21">
        <f t="shared" si="18"/>
        <v>1988.9830508474577</v>
      </c>
      <c r="D392" s="22"/>
      <c r="E392" s="18">
        <v>2347</v>
      </c>
      <c r="F392" s="19">
        <f>Таблица2[[#This Row],[продажа + 50%
с НДС]]/118*100</f>
        <v>2983.4745762711864</v>
      </c>
      <c r="G392" s="23">
        <f t="shared" si="19"/>
        <v>3520.5</v>
      </c>
      <c r="H392" s="2"/>
      <c r="I392" s="2">
        <v>2347</v>
      </c>
      <c r="J392" s="34">
        <f>Таблица2[[#This Row],[Закупка
без НДС]]</f>
        <v>1988.9830508474577</v>
      </c>
      <c r="K392" s="34">
        <f t="shared" si="20"/>
        <v>2187.8813559322034</v>
      </c>
    </row>
    <row r="393" spans="1:11" x14ac:dyDescent="0.25">
      <c r="A393" s="17">
        <v>392</v>
      </c>
      <c r="B393" s="1" t="s">
        <v>387</v>
      </c>
      <c r="C393" s="21">
        <f t="shared" si="18"/>
        <v>2063.0508474576268</v>
      </c>
      <c r="D393" s="22">
        <v>71.599999999999994</v>
      </c>
      <c r="E393" s="24">
        <f>Таблица2[[#This Row],[цены в долларах]]*$I$1</f>
        <v>2434.3999999999996</v>
      </c>
      <c r="F393" s="19">
        <f>Таблица2[[#This Row],[продажа + 50%
с НДС]]/118*100</f>
        <v>3094.57627118644</v>
      </c>
      <c r="G393" s="23">
        <f t="shared" si="19"/>
        <v>3651.5999999999995</v>
      </c>
      <c r="H393" s="2" t="s">
        <v>838</v>
      </c>
      <c r="I393" s="2"/>
      <c r="J393" s="34">
        <f>Таблица2[[#This Row],[Закупка
без НДС]]</f>
        <v>2063.0508474576268</v>
      </c>
      <c r="K393" s="34">
        <f t="shared" si="20"/>
        <v>2269.3559322033893</v>
      </c>
    </row>
    <row r="394" spans="1:11" x14ac:dyDescent="0.25">
      <c r="A394" s="20">
        <v>393</v>
      </c>
      <c r="B394" s="1" t="s">
        <v>388</v>
      </c>
      <c r="C394" s="21">
        <f t="shared" si="18"/>
        <v>1690.6779661016949</v>
      </c>
      <c r="D394" s="22"/>
      <c r="E394" s="18">
        <v>1995</v>
      </c>
      <c r="F394" s="19">
        <f>Таблица2[[#This Row],[продажа + 50%
с НДС]]/118*100</f>
        <v>2536.0169491525421</v>
      </c>
      <c r="G394" s="23">
        <f t="shared" si="19"/>
        <v>2992.5</v>
      </c>
      <c r="H394" s="2"/>
      <c r="I394" s="2">
        <v>1995</v>
      </c>
      <c r="J394" s="34">
        <f>Таблица2[[#This Row],[Закупка
без НДС]]</f>
        <v>1690.6779661016949</v>
      </c>
      <c r="K394" s="34">
        <f t="shared" si="20"/>
        <v>1859.7457627118645</v>
      </c>
    </row>
    <row r="395" spans="1:11" x14ac:dyDescent="0.25">
      <c r="A395" s="20">
        <v>394</v>
      </c>
      <c r="B395" s="1" t="s">
        <v>389</v>
      </c>
      <c r="C395" s="21">
        <f t="shared" si="18"/>
        <v>2633.898305084746</v>
      </c>
      <c r="D395" s="22"/>
      <c r="E395" s="18">
        <v>3108</v>
      </c>
      <c r="F395" s="19">
        <f>Таблица2[[#This Row],[продажа + 50%
с НДС]]/118*100</f>
        <v>3950.8474576271183</v>
      </c>
      <c r="G395" s="23">
        <f t="shared" si="19"/>
        <v>4662</v>
      </c>
      <c r="H395" s="2"/>
      <c r="I395" s="2">
        <v>3108</v>
      </c>
      <c r="J395" s="34">
        <f>Таблица2[[#This Row],[Закупка
без НДС]]</f>
        <v>2633.898305084746</v>
      </c>
      <c r="K395" s="34">
        <f t="shared" si="20"/>
        <v>2897.2881355932204</v>
      </c>
    </row>
    <row r="396" spans="1:11" x14ac:dyDescent="0.25">
      <c r="A396" s="17">
        <v>395</v>
      </c>
      <c r="B396" s="1" t="s">
        <v>390</v>
      </c>
      <c r="C396" s="21">
        <f t="shared" si="18"/>
        <v>2800.6779661016949</v>
      </c>
      <c r="D396" s="22">
        <v>97.2</v>
      </c>
      <c r="E396" s="24">
        <f>Таблица2[[#This Row],[цены в долларах]]*$I$1</f>
        <v>3304.8</v>
      </c>
      <c r="F396" s="19">
        <f>Таблица2[[#This Row],[продажа + 50%
с НДС]]/118*100</f>
        <v>4201.0169491525421</v>
      </c>
      <c r="G396" s="23">
        <f t="shared" si="19"/>
        <v>4957.2</v>
      </c>
      <c r="H396" s="2" t="s">
        <v>839</v>
      </c>
      <c r="I396" s="2"/>
      <c r="J396" s="34">
        <f>Таблица2[[#This Row],[Закупка
без НДС]]</f>
        <v>2800.6779661016949</v>
      </c>
      <c r="K396" s="34">
        <f t="shared" si="20"/>
        <v>3080.7457627118647</v>
      </c>
    </row>
    <row r="397" spans="1:11" x14ac:dyDescent="0.25">
      <c r="A397" s="20">
        <v>396</v>
      </c>
      <c r="B397" s="1" t="s">
        <v>391</v>
      </c>
      <c r="C397" s="21">
        <f t="shared" si="18"/>
        <v>3111.0169491525426</v>
      </c>
      <c r="D397" s="22"/>
      <c r="E397" s="18">
        <v>3671</v>
      </c>
      <c r="F397" s="19">
        <f>Таблица2[[#This Row],[продажа + 50%
с НДС]]/118*100</f>
        <v>4666.5254237288136</v>
      </c>
      <c r="G397" s="23">
        <f t="shared" si="19"/>
        <v>5506.5</v>
      </c>
      <c r="H397" s="2"/>
      <c r="I397" s="2">
        <v>3671</v>
      </c>
      <c r="J397" s="34">
        <f>Таблица2[[#This Row],[Закупка
без НДС]]</f>
        <v>3111.0169491525426</v>
      </c>
      <c r="K397" s="34">
        <f t="shared" si="20"/>
        <v>3422.118644067797</v>
      </c>
    </row>
    <row r="398" spans="1:11" x14ac:dyDescent="0.25">
      <c r="A398" s="20">
        <v>397</v>
      </c>
      <c r="B398" s="1" t="s">
        <v>392</v>
      </c>
      <c r="C398" s="21">
        <f t="shared" si="18"/>
        <v>3087.2881355932204</v>
      </c>
      <c r="D398" s="22"/>
      <c r="E398" s="18">
        <v>3643</v>
      </c>
      <c r="F398" s="19">
        <f>Таблица2[[#This Row],[продажа + 50%
с НДС]]/118*100</f>
        <v>4630.9322033898306</v>
      </c>
      <c r="G398" s="23">
        <f t="shared" si="19"/>
        <v>5464.5</v>
      </c>
      <c r="H398" s="2"/>
      <c r="I398" s="2">
        <v>3643</v>
      </c>
      <c r="J398" s="34">
        <f>Таблица2[[#This Row],[Закупка
без НДС]]</f>
        <v>3087.2881355932204</v>
      </c>
      <c r="K398" s="34">
        <f t="shared" si="20"/>
        <v>3396.0169491525426</v>
      </c>
    </row>
    <row r="399" spans="1:11" x14ac:dyDescent="0.25">
      <c r="A399" s="17">
        <v>398</v>
      </c>
      <c r="B399" s="1" t="s">
        <v>393</v>
      </c>
      <c r="C399" s="21">
        <f t="shared" si="18"/>
        <v>4116.1016949152545</v>
      </c>
      <c r="D399" s="22"/>
      <c r="E399" s="18">
        <v>4857</v>
      </c>
      <c r="F399" s="19">
        <f>Таблица2[[#This Row],[продажа + 50%
с НДС]]/118*100</f>
        <v>6174.1525423728817</v>
      </c>
      <c r="G399" s="23">
        <f t="shared" si="19"/>
        <v>7285.5</v>
      </c>
      <c r="H399" s="2"/>
      <c r="I399" s="2">
        <v>4857</v>
      </c>
      <c r="J399" s="34">
        <f>Таблица2[[#This Row],[Закупка
без НДС]]</f>
        <v>4116.1016949152545</v>
      </c>
      <c r="K399" s="34">
        <f t="shared" si="20"/>
        <v>4527.7118644067796</v>
      </c>
    </row>
    <row r="400" spans="1:11" x14ac:dyDescent="0.25">
      <c r="A400" s="20">
        <v>399</v>
      </c>
      <c r="B400" s="1" t="s">
        <v>394</v>
      </c>
      <c r="C400" s="21">
        <f t="shared" si="18"/>
        <v>3379.6610169491523</v>
      </c>
      <c r="D400" s="22"/>
      <c r="E400" s="18">
        <v>3988</v>
      </c>
      <c r="F400" s="19">
        <f>Таблица2[[#This Row],[продажа + 50%
с НДС]]/118*100</f>
        <v>5069.4915254237285</v>
      </c>
      <c r="G400" s="23">
        <f t="shared" si="19"/>
        <v>5982</v>
      </c>
      <c r="H400" s="2"/>
      <c r="I400" s="2">
        <v>3988</v>
      </c>
      <c r="J400" s="34">
        <f>Таблица2[[#This Row],[Закупка
без НДС]]</f>
        <v>3379.6610169491523</v>
      </c>
      <c r="K400" s="34">
        <f t="shared" si="20"/>
        <v>3717.6271186440677</v>
      </c>
    </row>
    <row r="401" spans="1:11" x14ac:dyDescent="0.25">
      <c r="A401" s="20">
        <v>400</v>
      </c>
      <c r="B401" s="1" t="s">
        <v>395</v>
      </c>
      <c r="C401" s="21">
        <f t="shared" si="18"/>
        <v>4225.4237288135591</v>
      </c>
      <c r="D401" s="22"/>
      <c r="E401" s="18">
        <v>4986</v>
      </c>
      <c r="F401" s="19">
        <f>Таблица2[[#This Row],[продажа + 50%
с НДС]]/118*100</f>
        <v>6338.1355932203387</v>
      </c>
      <c r="G401" s="23">
        <f t="shared" si="19"/>
        <v>7479</v>
      </c>
      <c r="H401" s="2"/>
      <c r="I401" s="2">
        <v>4986</v>
      </c>
      <c r="J401" s="34">
        <f>Таблица2[[#This Row],[Закупка
без НДС]]</f>
        <v>4225.4237288135591</v>
      </c>
      <c r="K401" s="34">
        <f t="shared" si="20"/>
        <v>4647.9661016949149</v>
      </c>
    </row>
    <row r="402" spans="1:11" x14ac:dyDescent="0.25">
      <c r="A402" s="17">
        <v>401</v>
      </c>
      <c r="B402" s="1" t="s">
        <v>396</v>
      </c>
      <c r="C402" s="21">
        <f t="shared" si="18"/>
        <v>4572.7118644067796</v>
      </c>
      <c r="D402" s="22"/>
      <c r="E402" s="18">
        <v>5395.8</v>
      </c>
      <c r="F402" s="19">
        <f>Таблица2[[#This Row],[продажа + 50%
с НДС]]/118*100</f>
        <v>6859.0677966101694</v>
      </c>
      <c r="G402" s="23">
        <f t="shared" si="19"/>
        <v>8093.7</v>
      </c>
      <c r="H402" s="2"/>
      <c r="I402" s="2">
        <v>5395.8</v>
      </c>
      <c r="J402" s="34">
        <f>Таблица2[[#This Row],[Закупка
без НДС]]</f>
        <v>4572.7118644067796</v>
      </c>
      <c r="K402" s="34">
        <f t="shared" si="20"/>
        <v>5029.9830508474579</v>
      </c>
    </row>
    <row r="403" spans="1:11" x14ac:dyDescent="0.25">
      <c r="A403" s="20">
        <v>402</v>
      </c>
      <c r="B403" s="1" t="s">
        <v>397</v>
      </c>
      <c r="C403" s="21">
        <f t="shared" si="18"/>
        <v>4210.1694915254238</v>
      </c>
      <c r="D403" s="22"/>
      <c r="E403" s="18">
        <v>4968</v>
      </c>
      <c r="F403" s="19">
        <f>Таблица2[[#This Row],[продажа + 50%
с НДС]]/118*100</f>
        <v>6315.2542372881353</v>
      </c>
      <c r="G403" s="23">
        <f t="shared" si="19"/>
        <v>7452</v>
      </c>
      <c r="H403" s="2"/>
      <c r="I403" s="2">
        <v>4968</v>
      </c>
      <c r="J403" s="34">
        <f>Таблица2[[#This Row],[Закупка
без НДС]]</f>
        <v>4210.1694915254238</v>
      </c>
      <c r="K403" s="34">
        <f t="shared" si="20"/>
        <v>4631.1864406779669</v>
      </c>
    </row>
    <row r="404" spans="1:11" x14ac:dyDescent="0.25">
      <c r="A404" s="20">
        <v>403</v>
      </c>
      <c r="B404" s="1" t="s">
        <v>398</v>
      </c>
      <c r="C404" s="21">
        <f t="shared" si="18"/>
        <v>7796.6101694915251</v>
      </c>
      <c r="D404" s="22"/>
      <c r="E404" s="18">
        <v>9200</v>
      </c>
      <c r="F404" s="19">
        <f>Таблица2[[#This Row],[продажа + 50%
с НДС]]/118*100</f>
        <v>11694.915254237289</v>
      </c>
      <c r="G404" s="23">
        <f t="shared" si="19"/>
        <v>13800</v>
      </c>
      <c r="H404" s="2"/>
      <c r="I404" s="2">
        <v>9200</v>
      </c>
      <c r="J404" s="34">
        <f>Таблица2[[#This Row],[Закупка
без НДС]]</f>
        <v>7796.6101694915251</v>
      </c>
      <c r="K404" s="34">
        <f t="shared" si="20"/>
        <v>8576.2711864406774</v>
      </c>
    </row>
    <row r="405" spans="1:11" x14ac:dyDescent="0.25">
      <c r="A405" s="17">
        <v>404</v>
      </c>
      <c r="B405" s="1" t="s">
        <v>399</v>
      </c>
      <c r="C405" s="21">
        <f t="shared" si="18"/>
        <v>19382.203389830509</v>
      </c>
      <c r="D405" s="22"/>
      <c r="E405" s="18">
        <v>22871</v>
      </c>
      <c r="F405" s="19">
        <f>Таблица2[[#This Row],[продажа + 50%
с НДС]]/118*100</f>
        <v>29073.30508474576</v>
      </c>
      <c r="G405" s="23">
        <f t="shared" si="19"/>
        <v>34306.5</v>
      </c>
      <c r="H405" s="2"/>
      <c r="I405" s="2">
        <v>22871</v>
      </c>
      <c r="J405" s="34">
        <f>Таблица2[[#This Row],[Закупка
без НДС]]</f>
        <v>19382.203389830509</v>
      </c>
      <c r="K405" s="34">
        <f t="shared" si="20"/>
        <v>21320.423728813563</v>
      </c>
    </row>
    <row r="406" spans="1:11" x14ac:dyDescent="0.25">
      <c r="A406" s="20">
        <v>405</v>
      </c>
      <c r="B406" s="1" t="s">
        <v>400</v>
      </c>
      <c r="C406" s="21">
        <f t="shared" si="18"/>
        <v>25121.457627118645</v>
      </c>
      <c r="D406" s="22"/>
      <c r="E406" s="18">
        <v>29643.32</v>
      </c>
      <c r="F406" s="19">
        <f>Таблица2[[#This Row],[продажа + 50%
с НДС]]/118*100</f>
        <v>37682.186440677971</v>
      </c>
      <c r="G406" s="23">
        <f t="shared" si="19"/>
        <v>44464.98</v>
      </c>
      <c r="H406" s="2"/>
      <c r="I406" s="2">
        <v>29643.32</v>
      </c>
      <c r="J406" s="34">
        <f>Таблица2[[#This Row],[Закупка
без НДС]]</f>
        <v>25121.457627118645</v>
      </c>
      <c r="K406" s="34">
        <f t="shared" si="20"/>
        <v>27633.60338983051</v>
      </c>
    </row>
    <row r="407" spans="1:11" x14ac:dyDescent="0.25">
      <c r="A407" s="20">
        <v>406</v>
      </c>
      <c r="B407" s="1" t="s">
        <v>401</v>
      </c>
      <c r="C407" s="21">
        <f t="shared" si="18"/>
        <v>2106.6440677966102</v>
      </c>
      <c r="D407" s="22"/>
      <c r="E407" s="18">
        <v>2485.84</v>
      </c>
      <c r="F407" s="19">
        <f>Таблица2[[#This Row],[продажа + 50%
с НДС]]/118*100</f>
        <v>3159.9661016949158</v>
      </c>
      <c r="G407" s="23">
        <f t="shared" si="19"/>
        <v>3728.76</v>
      </c>
      <c r="H407" s="2"/>
      <c r="I407" s="2">
        <v>2485.84</v>
      </c>
      <c r="J407" s="34">
        <f>Таблица2[[#This Row],[Закупка
без НДС]]</f>
        <v>2106.6440677966102</v>
      </c>
      <c r="K407" s="34">
        <f t="shared" si="20"/>
        <v>2317.3084745762712</v>
      </c>
    </row>
    <row r="408" spans="1:11" x14ac:dyDescent="0.25">
      <c r="A408" s="17">
        <v>407</v>
      </c>
      <c r="B408" s="1" t="s">
        <v>402</v>
      </c>
      <c r="C408" s="21">
        <f t="shared" si="18"/>
        <v>2238.8135593220341</v>
      </c>
      <c r="D408" s="22">
        <v>77.7</v>
      </c>
      <c r="E408" s="24">
        <f>Таблица2[[#This Row],[цены в долларах]]*$I$1</f>
        <v>2641.8</v>
      </c>
      <c r="F408" s="19">
        <f>Таблица2[[#This Row],[продажа + 50%
с НДС]]/118*100</f>
        <v>3358.2203389830502</v>
      </c>
      <c r="G408" s="23">
        <f t="shared" si="19"/>
        <v>3962.7</v>
      </c>
      <c r="H408" s="2" t="s">
        <v>840</v>
      </c>
      <c r="I408" s="2"/>
      <c r="J408" s="34">
        <f>Таблица2[[#This Row],[Закупка
без НДС]]</f>
        <v>2238.8135593220341</v>
      </c>
      <c r="K408" s="34">
        <f t="shared" si="20"/>
        <v>2462.6949152542375</v>
      </c>
    </row>
    <row r="409" spans="1:11" x14ac:dyDescent="0.25">
      <c r="A409" s="20">
        <v>408</v>
      </c>
      <c r="B409" s="1" t="s">
        <v>403</v>
      </c>
      <c r="C409" s="21">
        <f t="shared" si="18"/>
        <v>2082.2033898305085</v>
      </c>
      <c r="D409" s="22"/>
      <c r="E409" s="18">
        <v>2457</v>
      </c>
      <c r="F409" s="19">
        <f>Таблица2[[#This Row],[продажа + 50%
с НДС]]/118*100</f>
        <v>3123.3050847457625</v>
      </c>
      <c r="G409" s="23">
        <f t="shared" si="19"/>
        <v>3685.5</v>
      </c>
      <c r="H409" s="2"/>
      <c r="I409" s="2">
        <v>2457</v>
      </c>
      <c r="J409" s="34">
        <f>Таблица2[[#This Row],[Закупка
без НДС]]</f>
        <v>2082.2033898305085</v>
      </c>
      <c r="K409" s="34">
        <f t="shared" si="20"/>
        <v>2290.4237288135591</v>
      </c>
    </row>
    <row r="410" spans="1:11" x14ac:dyDescent="0.25">
      <c r="A410" s="20">
        <v>409</v>
      </c>
      <c r="B410" s="1" t="s">
        <v>404</v>
      </c>
      <c r="C410" s="21">
        <f t="shared" si="18"/>
        <v>2703.8644067796608</v>
      </c>
      <c r="D410" s="22"/>
      <c r="E410" s="18">
        <v>3190.56</v>
      </c>
      <c r="F410" s="19">
        <f>Таблица2[[#This Row],[продажа + 50%
с НДС]]/118*100</f>
        <v>4055.7966101694915</v>
      </c>
      <c r="G410" s="23">
        <f t="shared" si="19"/>
        <v>4785.84</v>
      </c>
      <c r="H410" s="2"/>
      <c r="I410" s="2">
        <v>3190.56</v>
      </c>
      <c r="J410" s="34">
        <f>Таблица2[[#This Row],[Закупка
без НДС]]</f>
        <v>2703.8644067796608</v>
      </c>
      <c r="K410" s="34">
        <f t="shared" si="20"/>
        <v>2974.2508474576271</v>
      </c>
    </row>
    <row r="411" spans="1:11" x14ac:dyDescent="0.25">
      <c r="A411" s="17">
        <v>410</v>
      </c>
      <c r="B411" s="1" t="s">
        <v>405</v>
      </c>
      <c r="C411" s="21">
        <f t="shared" si="18"/>
        <v>1317.6271186440679</v>
      </c>
      <c r="D411" s="22"/>
      <c r="E411" s="18">
        <v>1554.8</v>
      </c>
      <c r="F411" s="19">
        <f>Таблица2[[#This Row],[продажа + 50%
с НДС]]/118*100</f>
        <v>1976.4406779661017</v>
      </c>
      <c r="G411" s="23">
        <f t="shared" si="19"/>
        <v>2332.1999999999998</v>
      </c>
      <c r="H411" s="2"/>
      <c r="I411" s="2">
        <v>1554.8</v>
      </c>
      <c r="J411" s="34">
        <f>Таблица2[[#This Row],[Закупка
без НДС]]</f>
        <v>1317.6271186440679</v>
      </c>
      <c r="K411" s="34">
        <f t="shared" si="20"/>
        <v>1449.3898305084745</v>
      </c>
    </row>
    <row r="412" spans="1:11" x14ac:dyDescent="0.25">
      <c r="A412" s="20">
        <v>411</v>
      </c>
      <c r="B412" s="1" t="s">
        <v>406</v>
      </c>
      <c r="C412" s="21">
        <f t="shared" si="18"/>
        <v>2881.3559322033898</v>
      </c>
      <c r="D412" s="22">
        <v>100</v>
      </c>
      <c r="E412" s="24">
        <f>Таблица2[[#This Row],[цены в долларах]]*$I$1</f>
        <v>3400</v>
      </c>
      <c r="F412" s="19">
        <f>Таблица2[[#This Row],[продажа + 50%
с НДС]]/118*100</f>
        <v>4322.0338983050842</v>
      </c>
      <c r="G412" s="23">
        <f t="shared" si="19"/>
        <v>5100</v>
      </c>
      <c r="H412" s="2" t="s">
        <v>828</v>
      </c>
      <c r="I412" s="2"/>
      <c r="J412" s="34">
        <f>Таблица2[[#This Row],[Закупка
без НДС]]</f>
        <v>2881.3559322033898</v>
      </c>
      <c r="K412" s="34">
        <f t="shared" si="20"/>
        <v>3169.4915254237289</v>
      </c>
    </row>
    <row r="413" spans="1:11" x14ac:dyDescent="0.25">
      <c r="A413" s="20">
        <v>412</v>
      </c>
      <c r="B413" s="1" t="s">
        <v>407</v>
      </c>
      <c r="C413" s="21">
        <f t="shared" si="18"/>
        <v>2878.8135593220341</v>
      </c>
      <c r="D413" s="22"/>
      <c r="E413" s="18">
        <v>3397</v>
      </c>
      <c r="F413" s="19">
        <f>Таблица2[[#This Row],[продажа + 50%
с НДС]]/118*100</f>
        <v>4318.2203389830502</v>
      </c>
      <c r="G413" s="23">
        <f t="shared" si="19"/>
        <v>5095.5</v>
      </c>
      <c r="H413" s="2"/>
      <c r="I413" s="2">
        <v>3397</v>
      </c>
      <c r="J413" s="34">
        <f>Таблица2[[#This Row],[Закупка
без НДС]]</f>
        <v>2878.8135593220341</v>
      </c>
      <c r="K413" s="34">
        <f t="shared" si="20"/>
        <v>3166.6949152542379</v>
      </c>
    </row>
    <row r="414" spans="1:11" x14ac:dyDescent="0.25">
      <c r="A414" s="17">
        <v>413</v>
      </c>
      <c r="B414" s="1" t="s">
        <v>408</v>
      </c>
      <c r="C414" s="21">
        <f t="shared" si="18"/>
        <v>3628.3474576271187</v>
      </c>
      <c r="D414" s="22"/>
      <c r="E414" s="18">
        <v>4281.45</v>
      </c>
      <c r="F414" s="19">
        <f>Таблица2[[#This Row],[продажа + 50%
с НДС]]/118*100</f>
        <v>5442.5211864406783</v>
      </c>
      <c r="G414" s="23">
        <f t="shared" si="19"/>
        <v>6422.1750000000002</v>
      </c>
      <c r="H414" s="2"/>
      <c r="I414" s="2">
        <v>4281.45</v>
      </c>
      <c r="J414" s="34">
        <f>Таблица2[[#This Row],[Закупка
без НДС]]</f>
        <v>3628.3474576271187</v>
      </c>
      <c r="K414" s="34">
        <f t="shared" si="20"/>
        <v>3991.1822033898306</v>
      </c>
    </row>
    <row r="415" spans="1:11" x14ac:dyDescent="0.25">
      <c r="A415" s="20">
        <v>414</v>
      </c>
      <c r="B415" s="1" t="s">
        <v>409</v>
      </c>
      <c r="C415" s="21">
        <f t="shared" si="18"/>
        <v>3861.0169491525426</v>
      </c>
      <c r="D415" s="22">
        <v>134</v>
      </c>
      <c r="E415" s="24">
        <f>Таблица2[[#This Row],[цены в долларах]]*$I$1</f>
        <v>4556</v>
      </c>
      <c r="F415" s="19">
        <f>Таблица2[[#This Row],[продажа + 50%
с НДС]]/118*100</f>
        <v>5791.5254237288136</v>
      </c>
      <c r="G415" s="23">
        <f t="shared" si="19"/>
        <v>6834</v>
      </c>
      <c r="H415" s="2" t="s">
        <v>841</v>
      </c>
      <c r="I415" s="2"/>
      <c r="J415" s="34">
        <f>Таблица2[[#This Row],[Закупка
без НДС]]</f>
        <v>3861.0169491525426</v>
      </c>
      <c r="K415" s="34">
        <f t="shared" si="20"/>
        <v>4247.1186440677966</v>
      </c>
    </row>
    <row r="416" spans="1:11" x14ac:dyDescent="0.25">
      <c r="A416" s="20">
        <v>415</v>
      </c>
      <c r="B416" s="1" t="s">
        <v>410</v>
      </c>
      <c r="C416" s="21">
        <f t="shared" si="18"/>
        <v>3751.6949152542375</v>
      </c>
      <c r="D416" s="22"/>
      <c r="E416" s="18">
        <v>4427</v>
      </c>
      <c r="F416" s="19">
        <f>Таблица2[[#This Row],[продажа + 50%
с НДС]]/118*100</f>
        <v>5627.5423728813557</v>
      </c>
      <c r="G416" s="23">
        <f t="shared" si="19"/>
        <v>6640.5</v>
      </c>
      <c r="H416" s="2"/>
      <c r="I416" s="2">
        <v>4427</v>
      </c>
      <c r="J416" s="34">
        <f>Таблица2[[#This Row],[Закупка
без НДС]]</f>
        <v>3751.6949152542375</v>
      </c>
      <c r="K416" s="34">
        <f t="shared" si="20"/>
        <v>4126.8644067796613</v>
      </c>
    </row>
    <row r="417" spans="1:11" x14ac:dyDescent="0.25">
      <c r="A417" s="17">
        <v>416</v>
      </c>
      <c r="B417" s="1" t="s">
        <v>411</v>
      </c>
      <c r="C417" s="21">
        <f t="shared" si="18"/>
        <v>4622.4152542372885</v>
      </c>
      <c r="D417" s="22"/>
      <c r="E417" s="18">
        <v>5454.45</v>
      </c>
      <c r="F417" s="19">
        <f>Таблица2[[#This Row],[продажа + 50%
с НДС]]/118*100</f>
        <v>6933.6228813559328</v>
      </c>
      <c r="G417" s="23">
        <f t="shared" si="19"/>
        <v>8181.6750000000002</v>
      </c>
      <c r="H417" s="2"/>
      <c r="I417" s="2">
        <v>5454.45</v>
      </c>
      <c r="J417" s="34">
        <f>Таблица2[[#This Row],[Закупка
без НДС]]</f>
        <v>4622.4152542372885</v>
      </c>
      <c r="K417" s="34">
        <f t="shared" si="20"/>
        <v>5084.656779661017</v>
      </c>
    </row>
    <row r="418" spans="1:11" x14ac:dyDescent="0.25">
      <c r="A418" s="20">
        <v>417</v>
      </c>
      <c r="B418" s="1" t="s">
        <v>412</v>
      </c>
      <c r="C418" s="21">
        <f t="shared" si="18"/>
        <v>4898.3050847457625</v>
      </c>
      <c r="D418" s="22">
        <v>170</v>
      </c>
      <c r="E418" s="24">
        <f>Таблица2[[#This Row],[цены в долларах]]*$I$1</f>
        <v>5780</v>
      </c>
      <c r="F418" s="19">
        <f>Таблица2[[#This Row],[продажа + 50%
с НДС]]/118*100</f>
        <v>7347.4576271186434</v>
      </c>
      <c r="G418" s="23">
        <f t="shared" si="19"/>
        <v>8670</v>
      </c>
      <c r="H418" s="2" t="s">
        <v>821</v>
      </c>
      <c r="I418" s="2"/>
      <c r="J418" s="34">
        <f>Таблица2[[#This Row],[Закупка
без НДС]]</f>
        <v>4898.3050847457625</v>
      </c>
      <c r="K418" s="34">
        <f t="shared" si="20"/>
        <v>5388.1355932203387</v>
      </c>
    </row>
    <row r="419" spans="1:11" x14ac:dyDescent="0.25">
      <c r="A419" s="20">
        <v>418</v>
      </c>
      <c r="B419" s="1" t="s">
        <v>413</v>
      </c>
      <c r="C419" s="21">
        <f t="shared" si="18"/>
        <v>5238.9830508474579</v>
      </c>
      <c r="D419" s="22"/>
      <c r="E419" s="18">
        <v>6182</v>
      </c>
      <c r="F419" s="19">
        <f>Таблица2[[#This Row],[продажа + 50%
с НДС]]/118*100</f>
        <v>7858.4745762711864</v>
      </c>
      <c r="G419" s="23">
        <f t="shared" si="19"/>
        <v>9273</v>
      </c>
      <c r="H419" s="2"/>
      <c r="I419" s="2">
        <v>6182</v>
      </c>
      <c r="J419" s="34">
        <f>Таблица2[[#This Row],[Закупка
без НДС]]</f>
        <v>5238.9830508474579</v>
      </c>
      <c r="K419" s="34">
        <f t="shared" si="20"/>
        <v>5762.8813559322034</v>
      </c>
    </row>
    <row r="420" spans="1:11" x14ac:dyDescent="0.25">
      <c r="A420" s="17">
        <v>419</v>
      </c>
      <c r="B420" s="1" t="s">
        <v>414</v>
      </c>
      <c r="C420" s="21">
        <f t="shared" si="18"/>
        <v>5750</v>
      </c>
      <c r="D420" s="22"/>
      <c r="E420" s="18">
        <v>6785</v>
      </c>
      <c r="F420" s="19">
        <f>Таблица2[[#This Row],[продажа + 50%
с НДС]]/118*100</f>
        <v>8625</v>
      </c>
      <c r="G420" s="23">
        <f t="shared" si="19"/>
        <v>10177.5</v>
      </c>
      <c r="H420" s="2"/>
      <c r="I420" s="2">
        <v>6785</v>
      </c>
      <c r="J420" s="34">
        <f>Таблица2[[#This Row],[Закупка
без НДС]]</f>
        <v>5750</v>
      </c>
      <c r="K420" s="34">
        <f t="shared" si="20"/>
        <v>6325</v>
      </c>
    </row>
    <row r="421" spans="1:11" x14ac:dyDescent="0.25">
      <c r="A421" s="20">
        <v>420</v>
      </c>
      <c r="B421" s="1" t="s">
        <v>415</v>
      </c>
      <c r="C421" s="21">
        <f t="shared" si="18"/>
        <v>6511.0169491525421</v>
      </c>
      <c r="D421" s="22"/>
      <c r="E421" s="18">
        <v>7683</v>
      </c>
      <c r="F421" s="19">
        <f>Таблица2[[#This Row],[продажа + 50%
с НДС]]/118*100</f>
        <v>9766.5254237288136</v>
      </c>
      <c r="G421" s="23">
        <f t="shared" si="19"/>
        <v>11524.5</v>
      </c>
      <c r="H421" s="2"/>
      <c r="I421" s="2">
        <v>7683</v>
      </c>
      <c r="J421" s="34">
        <f>Таблица2[[#This Row],[Закупка
без НДС]]</f>
        <v>6511.0169491525421</v>
      </c>
      <c r="K421" s="34">
        <f t="shared" si="20"/>
        <v>7162.1186440677966</v>
      </c>
    </row>
    <row r="422" spans="1:11" x14ac:dyDescent="0.25">
      <c r="A422" s="20">
        <v>421</v>
      </c>
      <c r="B422" s="1" t="s">
        <v>416</v>
      </c>
      <c r="C422" s="21">
        <f t="shared" si="18"/>
        <v>8598.3050847457635</v>
      </c>
      <c r="D422" s="22"/>
      <c r="E422" s="18">
        <v>10146</v>
      </c>
      <c r="F422" s="19">
        <f>Таблица2[[#This Row],[продажа + 50%
с НДС]]/118*100</f>
        <v>12897.457627118643</v>
      </c>
      <c r="G422" s="23">
        <f t="shared" si="19"/>
        <v>15219</v>
      </c>
      <c r="H422" s="2"/>
      <c r="I422" s="2">
        <v>10146</v>
      </c>
      <c r="J422" s="34">
        <f>Таблица2[[#This Row],[Закупка
без НДС]]</f>
        <v>8598.3050847457635</v>
      </c>
      <c r="K422" s="34">
        <f t="shared" si="20"/>
        <v>9458.1355932203405</v>
      </c>
    </row>
    <row r="423" spans="1:11" x14ac:dyDescent="0.25">
      <c r="A423" s="17">
        <v>422</v>
      </c>
      <c r="B423" s="1" t="s">
        <v>417</v>
      </c>
      <c r="C423" s="21">
        <f t="shared" si="18"/>
        <v>11410.169491525423</v>
      </c>
      <c r="D423" s="22">
        <v>396</v>
      </c>
      <c r="E423" s="24">
        <f>Таблица2[[#This Row],[цены в долларах]]*$I$1</f>
        <v>13464</v>
      </c>
      <c r="F423" s="19">
        <f>Таблица2[[#This Row],[продажа + 50%
с НДС]]/118*100</f>
        <v>17115.254237288136</v>
      </c>
      <c r="G423" s="23">
        <f t="shared" si="19"/>
        <v>20196</v>
      </c>
      <c r="H423" s="2" t="s">
        <v>842</v>
      </c>
      <c r="I423" s="2"/>
      <c r="J423" s="34">
        <f>Таблица2[[#This Row],[Закупка
без НДС]]</f>
        <v>11410.169491525423</v>
      </c>
      <c r="K423" s="34">
        <f t="shared" si="20"/>
        <v>12551.186440677964</v>
      </c>
    </row>
    <row r="424" spans="1:11" x14ac:dyDescent="0.25">
      <c r="A424" s="20">
        <v>423</v>
      </c>
      <c r="B424" s="1" t="s">
        <v>418</v>
      </c>
      <c r="C424" s="21">
        <f t="shared" si="18"/>
        <v>1092.3728813559321</v>
      </c>
      <c r="D424" s="22"/>
      <c r="E424" s="28">
        <v>1289</v>
      </c>
      <c r="F424" s="19">
        <f>Таблица2[[#This Row],[продажа + 50%
с НДС]]/118*100</f>
        <v>1638.5593220338983</v>
      </c>
      <c r="G424" s="23">
        <f t="shared" si="19"/>
        <v>1933.5</v>
      </c>
      <c r="H424" s="4"/>
      <c r="I424" s="4">
        <v>1289</v>
      </c>
      <c r="J424" s="34">
        <f>Таблица2[[#This Row],[Закупка
без НДС]]</f>
        <v>1092.3728813559321</v>
      </c>
      <c r="K424" s="34">
        <f t="shared" si="20"/>
        <v>1201.6101694915253</v>
      </c>
    </row>
    <row r="425" spans="1:11" x14ac:dyDescent="0.25">
      <c r="A425" s="20">
        <v>424</v>
      </c>
      <c r="B425" s="1" t="s">
        <v>419</v>
      </c>
      <c r="C425" s="21">
        <f t="shared" si="18"/>
        <v>1161.1864406779659</v>
      </c>
      <c r="D425" s="22">
        <v>40.299999999999997</v>
      </c>
      <c r="E425" s="24">
        <f>Таблица2[[#This Row],[цены в долларах]]*$I$1</f>
        <v>1370.1999999999998</v>
      </c>
      <c r="F425" s="19">
        <f>Таблица2[[#This Row],[продажа + 50%
с НДС]]/118*100</f>
        <v>1741.7796610169489</v>
      </c>
      <c r="G425" s="23">
        <f t="shared" si="19"/>
        <v>2055.2999999999997</v>
      </c>
      <c r="H425" s="2" t="s">
        <v>843</v>
      </c>
      <c r="I425" s="2"/>
      <c r="J425" s="34">
        <f>Таблица2[[#This Row],[Закупка
без НДС]]</f>
        <v>1161.1864406779659</v>
      </c>
      <c r="K425" s="34">
        <f t="shared" si="20"/>
        <v>1277.3050847457625</v>
      </c>
    </row>
    <row r="426" spans="1:11" x14ac:dyDescent="0.25">
      <c r="A426" s="17">
        <v>425</v>
      </c>
      <c r="B426" s="1" t="s">
        <v>420</v>
      </c>
      <c r="C426" s="21">
        <f t="shared" si="18"/>
        <v>1005.9322033898305</v>
      </c>
      <c r="D426" s="22"/>
      <c r="E426" s="18">
        <v>1187</v>
      </c>
      <c r="F426" s="19">
        <f>Таблица2[[#This Row],[продажа + 50%
с НДС]]/118*100</f>
        <v>1508.8983050847457</v>
      </c>
      <c r="G426" s="23">
        <f t="shared" si="19"/>
        <v>1780.5</v>
      </c>
      <c r="H426" s="2"/>
      <c r="I426" s="2">
        <v>1187</v>
      </c>
      <c r="J426" s="34">
        <f>Таблица2[[#This Row],[Закупка
без НДС]]</f>
        <v>1005.9322033898305</v>
      </c>
      <c r="K426" s="34">
        <f t="shared" si="20"/>
        <v>1106.5254237288136</v>
      </c>
    </row>
    <row r="427" spans="1:11" x14ac:dyDescent="0.25">
      <c r="A427" s="20">
        <v>426</v>
      </c>
      <c r="B427" s="1" t="s">
        <v>421</v>
      </c>
      <c r="C427" s="21">
        <f t="shared" si="18"/>
        <v>1362.0677966101696</v>
      </c>
      <c r="D427" s="22"/>
      <c r="E427" s="18">
        <v>1607.24</v>
      </c>
      <c r="F427" s="19">
        <f>Таблица2[[#This Row],[продажа + 50%
с НДС]]/118*100</f>
        <v>2043.1016949152543</v>
      </c>
      <c r="G427" s="23">
        <f t="shared" si="19"/>
        <v>2410.86</v>
      </c>
      <c r="H427" s="2"/>
      <c r="I427" s="2">
        <v>1607.24</v>
      </c>
      <c r="J427" s="34">
        <f>Таблица2[[#This Row],[Закупка
без НДС]]</f>
        <v>1362.0677966101696</v>
      </c>
      <c r="K427" s="34">
        <f t="shared" si="20"/>
        <v>1498.2745762711866</v>
      </c>
    </row>
    <row r="428" spans="1:11" x14ac:dyDescent="0.25">
      <c r="A428" s="20">
        <v>427</v>
      </c>
      <c r="B428" s="1" t="s">
        <v>422</v>
      </c>
      <c r="C428" s="21">
        <f t="shared" si="18"/>
        <v>740.67796610169489</v>
      </c>
      <c r="D428" s="22"/>
      <c r="E428" s="18">
        <v>874</v>
      </c>
      <c r="F428" s="19">
        <f>Таблица2[[#This Row],[продажа + 50%
с НДС]]/118*100</f>
        <v>1111.0169491525423</v>
      </c>
      <c r="G428" s="23">
        <f t="shared" si="19"/>
        <v>1311</v>
      </c>
      <c r="H428" s="2"/>
      <c r="I428" s="2">
        <v>874</v>
      </c>
      <c r="J428" s="34">
        <f>Таблица2[[#This Row],[Закупка
без НДС]]</f>
        <v>740.67796610169489</v>
      </c>
      <c r="K428" s="34">
        <f t="shared" si="20"/>
        <v>814.74576271186436</v>
      </c>
    </row>
    <row r="429" spans="1:11" x14ac:dyDescent="0.25">
      <c r="A429" s="17">
        <v>428</v>
      </c>
      <c r="B429" s="1" t="s">
        <v>423</v>
      </c>
      <c r="C429" s="21">
        <f t="shared" si="18"/>
        <v>1449.3220338983049</v>
      </c>
      <c r="D429" s="22">
        <v>50.3</v>
      </c>
      <c r="E429" s="24">
        <f>Таблица2[[#This Row],[цены в долларах]]*$I$1</f>
        <v>1710.1999999999998</v>
      </c>
      <c r="F429" s="19">
        <f>Таблица2[[#This Row],[продажа + 50%
с НДС]]/118*100</f>
        <v>2173.9830508474574</v>
      </c>
      <c r="G429" s="23">
        <f t="shared" si="19"/>
        <v>2565.2999999999997</v>
      </c>
      <c r="H429" s="2" t="s">
        <v>844</v>
      </c>
      <c r="I429" s="2"/>
      <c r="J429" s="34">
        <f>Таблица2[[#This Row],[Закупка
без НДС]]</f>
        <v>1449.3220338983049</v>
      </c>
      <c r="K429" s="34">
        <f t="shared" si="20"/>
        <v>1594.2542372881353</v>
      </c>
    </row>
    <row r="430" spans="1:11" x14ac:dyDescent="0.25">
      <c r="A430" s="20">
        <v>429</v>
      </c>
      <c r="B430" s="1" t="s">
        <v>424</v>
      </c>
      <c r="C430" s="21">
        <f t="shared" si="18"/>
        <v>1216.1016949152543</v>
      </c>
      <c r="D430" s="22"/>
      <c r="E430" s="18">
        <v>1435</v>
      </c>
      <c r="F430" s="19">
        <f>Таблица2[[#This Row],[продажа + 50%
с НДС]]/118*100</f>
        <v>1824.1525423728813</v>
      </c>
      <c r="G430" s="23">
        <f t="shared" si="19"/>
        <v>2152.5</v>
      </c>
      <c r="H430" s="2"/>
      <c r="I430" s="2">
        <v>1435</v>
      </c>
      <c r="J430" s="34">
        <f>Таблица2[[#This Row],[Закупка
без НДС]]</f>
        <v>1216.1016949152543</v>
      </c>
      <c r="K430" s="34">
        <f t="shared" si="20"/>
        <v>1337.7118644067796</v>
      </c>
    </row>
    <row r="431" spans="1:11" x14ac:dyDescent="0.25">
      <c r="A431" s="20">
        <v>430</v>
      </c>
      <c r="B431" s="1" t="s">
        <v>425</v>
      </c>
      <c r="C431" s="21">
        <f t="shared" si="18"/>
        <v>1491.1016949152543</v>
      </c>
      <c r="D431" s="22"/>
      <c r="E431" s="18">
        <v>1759.5</v>
      </c>
      <c r="F431" s="19">
        <f>Таблица2[[#This Row],[продажа + 50%
с НДС]]/118*100</f>
        <v>2236.6525423728813</v>
      </c>
      <c r="G431" s="23">
        <f t="shared" si="19"/>
        <v>2639.25</v>
      </c>
      <c r="H431" s="2"/>
      <c r="I431" s="2">
        <v>1759.5</v>
      </c>
      <c r="J431" s="34">
        <f>Таблица2[[#This Row],[Закупка
без НДС]]</f>
        <v>1491.1016949152543</v>
      </c>
      <c r="K431" s="34">
        <f t="shared" si="20"/>
        <v>1640.2118644067796</v>
      </c>
    </row>
    <row r="432" spans="1:11" x14ac:dyDescent="0.25">
      <c r="A432" s="17">
        <v>431</v>
      </c>
      <c r="B432" s="1" t="s">
        <v>426</v>
      </c>
      <c r="C432" s="21">
        <f t="shared" si="18"/>
        <v>1584.7457627118645</v>
      </c>
      <c r="D432" s="22">
        <v>55</v>
      </c>
      <c r="E432" s="24">
        <f>Таблица2[[#This Row],[цены в долларах]]*$I$1</f>
        <v>1870</v>
      </c>
      <c r="F432" s="19">
        <f>Таблица2[[#This Row],[продажа + 50%
с НДС]]/118*100</f>
        <v>2377.1186440677966</v>
      </c>
      <c r="G432" s="23">
        <f t="shared" si="19"/>
        <v>2805</v>
      </c>
      <c r="H432" s="2" t="s">
        <v>845</v>
      </c>
      <c r="I432" s="2"/>
      <c r="J432" s="34">
        <f>Таблица2[[#This Row],[Закупка
без НДС]]</f>
        <v>1584.7457627118645</v>
      </c>
      <c r="K432" s="34">
        <f t="shared" si="20"/>
        <v>1743.2203389830509</v>
      </c>
    </row>
    <row r="433" spans="1:11" x14ac:dyDescent="0.25">
      <c r="A433" s="20">
        <v>432</v>
      </c>
      <c r="B433" s="1" t="s">
        <v>427</v>
      </c>
      <c r="C433" s="21">
        <f t="shared" si="18"/>
        <v>1554.2372881355932</v>
      </c>
      <c r="D433" s="22"/>
      <c r="E433" s="18">
        <v>1834</v>
      </c>
      <c r="F433" s="19">
        <f>Таблица2[[#This Row],[продажа + 50%
с НДС]]/118*100</f>
        <v>2331.3559322033898</v>
      </c>
      <c r="G433" s="23">
        <f t="shared" si="19"/>
        <v>2751</v>
      </c>
      <c r="H433" s="2"/>
      <c r="I433" s="2">
        <v>1834</v>
      </c>
      <c r="J433" s="34">
        <f>Таблица2[[#This Row],[Закупка
без НДС]]</f>
        <v>1554.2372881355932</v>
      </c>
      <c r="K433" s="34">
        <f t="shared" si="20"/>
        <v>1709.6610169491523</v>
      </c>
    </row>
    <row r="434" spans="1:11" x14ac:dyDescent="0.25">
      <c r="A434" s="20">
        <v>433</v>
      </c>
      <c r="B434" s="1" t="s">
        <v>428</v>
      </c>
      <c r="C434" s="21">
        <f t="shared" si="18"/>
        <v>1791.5254237288136</v>
      </c>
      <c r="D434" s="22"/>
      <c r="E434" s="18">
        <v>2114</v>
      </c>
      <c r="F434" s="19">
        <f>Таблица2[[#This Row],[продажа + 50%
с НДС]]/118*100</f>
        <v>2687.2881355932204</v>
      </c>
      <c r="G434" s="23">
        <f t="shared" si="19"/>
        <v>3171</v>
      </c>
      <c r="H434" s="2"/>
      <c r="I434" s="2">
        <v>2114</v>
      </c>
      <c r="J434" s="34">
        <f>Таблица2[[#This Row],[Закупка
без НДС]]</f>
        <v>1791.5254237288136</v>
      </c>
      <c r="K434" s="34">
        <f t="shared" si="20"/>
        <v>1970.6779661016949</v>
      </c>
    </row>
    <row r="435" spans="1:11" x14ac:dyDescent="0.25">
      <c r="A435" s="17">
        <v>434</v>
      </c>
      <c r="B435" s="1" t="s">
        <v>429</v>
      </c>
      <c r="C435" s="21">
        <f t="shared" si="18"/>
        <v>1901.6949152542372</v>
      </c>
      <c r="D435" s="22">
        <v>66</v>
      </c>
      <c r="E435" s="24">
        <f>Таблица2[[#This Row],[цены в долларах]]*$I$1</f>
        <v>2244</v>
      </c>
      <c r="F435" s="19">
        <f>Таблица2[[#This Row],[продажа + 50%
с НДС]]/118*100</f>
        <v>2852.5423728813562</v>
      </c>
      <c r="G435" s="23">
        <f t="shared" si="19"/>
        <v>3366</v>
      </c>
      <c r="H435" s="2" t="s">
        <v>846</v>
      </c>
      <c r="I435" s="2"/>
      <c r="J435" s="34">
        <f>Таблица2[[#This Row],[Закупка
без НДС]]</f>
        <v>1901.6949152542372</v>
      </c>
      <c r="K435" s="34">
        <f t="shared" si="20"/>
        <v>2091.8644067796613</v>
      </c>
    </row>
    <row r="436" spans="1:11" x14ac:dyDescent="0.25">
      <c r="A436" s="20">
        <v>435</v>
      </c>
      <c r="B436" s="1" t="s">
        <v>430</v>
      </c>
      <c r="C436" s="21">
        <f t="shared" si="18"/>
        <v>1690.6779661016949</v>
      </c>
      <c r="D436" s="22"/>
      <c r="E436" s="18">
        <v>1995</v>
      </c>
      <c r="F436" s="19">
        <f>Таблица2[[#This Row],[продажа + 50%
с НДС]]/118*100</f>
        <v>2536.0169491525421</v>
      </c>
      <c r="G436" s="23">
        <f t="shared" si="19"/>
        <v>2992.5</v>
      </c>
      <c r="H436" s="2"/>
      <c r="I436" s="2">
        <v>1995</v>
      </c>
      <c r="J436" s="34">
        <f>Таблица2[[#This Row],[Закупка
без НДС]]</f>
        <v>1690.6779661016949</v>
      </c>
      <c r="K436" s="34">
        <f t="shared" si="20"/>
        <v>1859.7457627118645</v>
      </c>
    </row>
    <row r="437" spans="1:11" x14ac:dyDescent="0.25">
      <c r="A437" s="20">
        <v>436</v>
      </c>
      <c r="B437" s="1" t="s">
        <v>431</v>
      </c>
      <c r="C437" s="21">
        <f t="shared" si="18"/>
        <v>2236.6525423728813</v>
      </c>
      <c r="D437" s="22"/>
      <c r="E437" s="18">
        <v>2639.25</v>
      </c>
      <c r="F437" s="19">
        <f>Таблица2[[#This Row],[продажа + 50%
с НДС]]/118*100</f>
        <v>3354.9788135593217</v>
      </c>
      <c r="G437" s="23">
        <f t="shared" si="19"/>
        <v>3958.875</v>
      </c>
      <c r="H437" s="2"/>
      <c r="I437" s="2">
        <v>2639.25</v>
      </c>
      <c r="J437" s="34">
        <f>Таблица2[[#This Row],[Закупка
без НДС]]</f>
        <v>2236.6525423728813</v>
      </c>
      <c r="K437" s="34">
        <f t="shared" si="20"/>
        <v>2460.3177966101694</v>
      </c>
    </row>
    <row r="438" spans="1:11" x14ac:dyDescent="0.25">
      <c r="A438" s="17">
        <v>437</v>
      </c>
      <c r="B438" s="1" t="s">
        <v>432</v>
      </c>
      <c r="C438" s="21">
        <f t="shared" si="18"/>
        <v>2391.5254237288136</v>
      </c>
      <c r="D438" s="22">
        <v>83</v>
      </c>
      <c r="E438" s="24">
        <f>Таблица2[[#This Row],[цены в долларах]]*$I$1</f>
        <v>2822</v>
      </c>
      <c r="F438" s="19">
        <f>Таблица2[[#This Row],[продажа + 50%
с НДС]]/118*100</f>
        <v>3587.28813559322</v>
      </c>
      <c r="G438" s="23">
        <f t="shared" si="19"/>
        <v>4233</v>
      </c>
      <c r="H438" s="2" t="s">
        <v>847</v>
      </c>
      <c r="I438" s="2"/>
      <c r="J438" s="34">
        <f>Таблица2[[#This Row],[Закупка
без НДС]]</f>
        <v>2391.5254237288136</v>
      </c>
      <c r="K438" s="34">
        <f t="shared" si="20"/>
        <v>2630.6779661016953</v>
      </c>
    </row>
    <row r="439" spans="1:11" x14ac:dyDescent="0.25">
      <c r="A439" s="20">
        <v>438</v>
      </c>
      <c r="B439" s="1" t="s">
        <v>433</v>
      </c>
      <c r="C439" s="21">
        <f t="shared" si="18"/>
        <v>2114.406779661017</v>
      </c>
      <c r="D439" s="22"/>
      <c r="E439" s="28">
        <v>2495</v>
      </c>
      <c r="F439" s="19">
        <f>Таблица2[[#This Row],[продажа + 50%
с НДС]]/118*100</f>
        <v>3171.6101694915251</v>
      </c>
      <c r="G439" s="23">
        <f t="shared" si="19"/>
        <v>3742.5</v>
      </c>
      <c r="H439" s="4"/>
      <c r="I439" s="4">
        <v>2495</v>
      </c>
      <c r="J439" s="34">
        <f>Таблица2[[#This Row],[Закупка
без НДС]]</f>
        <v>2114.406779661017</v>
      </c>
      <c r="K439" s="34">
        <f t="shared" si="20"/>
        <v>2325.8474576271187</v>
      </c>
    </row>
    <row r="440" spans="1:11" x14ac:dyDescent="0.25">
      <c r="A440" s="20">
        <v>439</v>
      </c>
      <c r="B440" s="1" t="s">
        <v>434</v>
      </c>
      <c r="C440" s="21">
        <f t="shared" si="18"/>
        <v>3150.8474576271187</v>
      </c>
      <c r="D440" s="22"/>
      <c r="E440" s="18">
        <v>3718</v>
      </c>
      <c r="F440" s="19">
        <f>Таблица2[[#This Row],[продажа + 50%
с НДС]]/118*100</f>
        <v>4726.2711864406783</v>
      </c>
      <c r="G440" s="23">
        <f t="shared" si="19"/>
        <v>5577</v>
      </c>
      <c r="H440" s="2"/>
      <c r="I440" s="2">
        <v>3718</v>
      </c>
      <c r="J440" s="34">
        <f>Таблица2[[#This Row],[Закупка
без НДС]]</f>
        <v>3150.8474576271187</v>
      </c>
      <c r="K440" s="34">
        <f t="shared" si="20"/>
        <v>3465.9322033898306</v>
      </c>
    </row>
    <row r="441" spans="1:11" x14ac:dyDescent="0.25">
      <c r="A441" s="17">
        <v>440</v>
      </c>
      <c r="B441" s="1" t="s">
        <v>435</v>
      </c>
      <c r="C441" s="21">
        <f t="shared" si="18"/>
        <v>3356.7796610169494</v>
      </c>
      <c r="D441" s="22">
        <v>116.5</v>
      </c>
      <c r="E441" s="24">
        <f>Таблица2[[#This Row],[цены в долларах]]*$I$1</f>
        <v>3961</v>
      </c>
      <c r="F441" s="19">
        <f>Таблица2[[#This Row],[продажа + 50%
с НДС]]/118*100</f>
        <v>5035.1694915254238</v>
      </c>
      <c r="G441" s="23">
        <f t="shared" si="19"/>
        <v>5941.5</v>
      </c>
      <c r="H441" s="4" t="s">
        <v>848</v>
      </c>
      <c r="I441" s="4"/>
      <c r="J441" s="34">
        <f>Таблица2[[#This Row],[Закупка
без НДС]]</f>
        <v>3356.7796610169494</v>
      </c>
      <c r="K441" s="34">
        <f t="shared" si="20"/>
        <v>3692.4576271186443</v>
      </c>
    </row>
    <row r="442" spans="1:11" x14ac:dyDescent="0.25">
      <c r="A442" s="20">
        <v>441</v>
      </c>
      <c r="B442" s="1" t="s">
        <v>436</v>
      </c>
      <c r="C442" s="21">
        <f t="shared" si="18"/>
        <v>2874.5762711864409</v>
      </c>
      <c r="D442" s="22"/>
      <c r="E442" s="18">
        <v>3392</v>
      </c>
      <c r="F442" s="19">
        <f>Таблица2[[#This Row],[продажа + 50%
с НДС]]/118*100</f>
        <v>4311.8644067796613</v>
      </c>
      <c r="G442" s="23">
        <f t="shared" si="19"/>
        <v>5088</v>
      </c>
      <c r="H442" s="2"/>
      <c r="I442" s="2">
        <v>3392</v>
      </c>
      <c r="J442" s="34">
        <f>Таблица2[[#This Row],[Закупка
без НДС]]</f>
        <v>2874.5762711864409</v>
      </c>
      <c r="K442" s="34">
        <f t="shared" si="20"/>
        <v>3162.0338983050851</v>
      </c>
    </row>
    <row r="443" spans="1:11" x14ac:dyDescent="0.25">
      <c r="A443" s="20">
        <v>442</v>
      </c>
      <c r="B443" s="1" t="s">
        <v>437</v>
      </c>
      <c r="C443" s="21">
        <f t="shared" si="18"/>
        <v>3280.8135593220341</v>
      </c>
      <c r="D443" s="22"/>
      <c r="E443" s="18">
        <v>3871.36</v>
      </c>
      <c r="F443" s="19">
        <f>Таблица2[[#This Row],[продажа + 50%
с НДС]]/118*100</f>
        <v>4921.2203389830502</v>
      </c>
      <c r="G443" s="23">
        <f t="shared" si="19"/>
        <v>5807.04</v>
      </c>
      <c r="H443" s="2"/>
      <c r="I443" s="2">
        <v>3871.36</v>
      </c>
      <c r="J443" s="34">
        <f>Таблица2[[#This Row],[Закупка
без НДС]]</f>
        <v>3280.8135593220341</v>
      </c>
      <c r="K443" s="34">
        <f t="shared" si="20"/>
        <v>3608.8949152542377</v>
      </c>
    </row>
    <row r="444" spans="1:11" x14ac:dyDescent="0.25">
      <c r="A444" s="17">
        <v>443</v>
      </c>
      <c r="B444" s="1" t="s">
        <v>438</v>
      </c>
      <c r="C444" s="21">
        <f t="shared" si="18"/>
        <v>2116.9491525423728</v>
      </c>
      <c r="D444" s="22"/>
      <c r="E444" s="18">
        <v>2498</v>
      </c>
      <c r="F444" s="19">
        <f>Таблица2[[#This Row],[продажа + 50%
с НДС]]/118*100</f>
        <v>3175.4237288135591</v>
      </c>
      <c r="G444" s="23">
        <f t="shared" si="19"/>
        <v>3747</v>
      </c>
      <c r="H444" s="2"/>
      <c r="I444" s="2">
        <v>2498</v>
      </c>
      <c r="J444" s="34">
        <f>Таблица2[[#This Row],[Закупка
без НДС]]</f>
        <v>2116.9491525423728</v>
      </c>
      <c r="K444" s="34">
        <f t="shared" si="20"/>
        <v>2328.6440677966102</v>
      </c>
    </row>
    <row r="445" spans="1:11" x14ac:dyDescent="0.25">
      <c r="A445" s="20">
        <v>444</v>
      </c>
      <c r="B445" s="1" t="s">
        <v>439</v>
      </c>
      <c r="C445" s="21">
        <f t="shared" si="18"/>
        <v>1239.6610169491526</v>
      </c>
      <c r="D445" s="22"/>
      <c r="E445" s="18">
        <v>1462.8</v>
      </c>
      <c r="F445" s="19">
        <f>Таблица2[[#This Row],[продажа + 50%
с НДС]]/118*100</f>
        <v>1859.4915254237285</v>
      </c>
      <c r="G445" s="23">
        <f t="shared" si="19"/>
        <v>2194.1999999999998</v>
      </c>
      <c r="H445" s="2"/>
      <c r="I445" s="2">
        <v>1462.8</v>
      </c>
      <c r="J445" s="34">
        <f>Таблица2[[#This Row],[Закупка
без НДС]]</f>
        <v>1239.6610169491526</v>
      </c>
      <c r="K445" s="34">
        <f t="shared" si="20"/>
        <v>1363.6271186440677</v>
      </c>
    </row>
    <row r="446" spans="1:11" x14ac:dyDescent="0.25">
      <c r="A446" s="20">
        <v>445</v>
      </c>
      <c r="B446" s="1" t="s">
        <v>440</v>
      </c>
      <c r="C446" s="21">
        <f t="shared" si="18"/>
        <v>1325.4237288135594</v>
      </c>
      <c r="D446" s="22">
        <v>46</v>
      </c>
      <c r="E446" s="24">
        <f>Таблица2[[#This Row],[цены в долларах]]*$I$1</f>
        <v>1564</v>
      </c>
      <c r="F446" s="19">
        <f>Таблица2[[#This Row],[продажа + 50%
с НДС]]/118*100</f>
        <v>1988.1355932203392</v>
      </c>
      <c r="G446" s="23">
        <f t="shared" si="19"/>
        <v>2346</v>
      </c>
      <c r="H446" s="2" t="s">
        <v>836</v>
      </c>
      <c r="I446" s="2"/>
      <c r="J446" s="34">
        <f>Таблица2[[#This Row],[Закупка
без НДС]]</f>
        <v>1325.4237288135594</v>
      </c>
      <c r="K446" s="34">
        <f t="shared" si="20"/>
        <v>1457.9661016949153</v>
      </c>
    </row>
    <row r="447" spans="1:11" x14ac:dyDescent="0.25">
      <c r="A447" s="17">
        <v>446</v>
      </c>
      <c r="B447" s="1" t="s">
        <v>441</v>
      </c>
      <c r="C447" s="21">
        <f t="shared" si="18"/>
        <v>1167.7966101694915</v>
      </c>
      <c r="D447" s="22"/>
      <c r="E447" s="18">
        <v>1378</v>
      </c>
      <c r="F447" s="19">
        <f>Таблица2[[#This Row],[продажа + 50%
с НДС]]/118*100</f>
        <v>1751.6949152542375</v>
      </c>
      <c r="G447" s="23">
        <f t="shared" si="19"/>
        <v>2067</v>
      </c>
      <c r="H447" s="2"/>
      <c r="I447" s="2">
        <v>1378</v>
      </c>
      <c r="J447" s="34">
        <f>Таблица2[[#This Row],[Закупка
без НДС]]</f>
        <v>1167.7966101694915</v>
      </c>
      <c r="K447" s="34">
        <f t="shared" si="20"/>
        <v>1284.5762711864406</v>
      </c>
    </row>
    <row r="448" spans="1:11" x14ac:dyDescent="0.25">
      <c r="A448" s="20">
        <v>447</v>
      </c>
      <c r="B448" s="1" t="s">
        <v>442</v>
      </c>
      <c r="C448" s="21">
        <f t="shared" si="18"/>
        <v>1433.050847457627</v>
      </c>
      <c r="D448" s="22"/>
      <c r="E448" s="18">
        <v>1691</v>
      </c>
      <c r="F448" s="19">
        <f>Таблица2[[#This Row],[продажа + 50%
с НДС]]/118*100</f>
        <v>2149.5762711864409</v>
      </c>
      <c r="G448" s="23">
        <f t="shared" si="19"/>
        <v>2536.5</v>
      </c>
      <c r="H448" s="2"/>
      <c r="I448" s="2">
        <v>1691</v>
      </c>
      <c r="J448" s="34">
        <f>Таблица2[[#This Row],[Закупка
без НДС]]</f>
        <v>1433.050847457627</v>
      </c>
      <c r="K448" s="34">
        <f t="shared" si="20"/>
        <v>1576.3559322033898</v>
      </c>
    </row>
    <row r="449" spans="1:11" x14ac:dyDescent="0.25">
      <c r="A449" s="20">
        <v>448</v>
      </c>
      <c r="B449" s="1" t="s">
        <v>443</v>
      </c>
      <c r="C449" s="21">
        <f t="shared" ref="C449:C512" si="21">E449*100/118</f>
        <v>2288.1355932203392</v>
      </c>
      <c r="D449" s="22"/>
      <c r="E449" s="18">
        <v>2700</v>
      </c>
      <c r="F449" s="19">
        <f>Таблица2[[#This Row],[продажа + 50%
с НДС]]/118*100</f>
        <v>3432.2033898305085</v>
      </c>
      <c r="G449" s="23">
        <f t="shared" si="19"/>
        <v>4050</v>
      </c>
      <c r="H449" s="2"/>
      <c r="I449" s="2">
        <v>2700</v>
      </c>
      <c r="J449" s="34">
        <f>Таблица2[[#This Row],[Закупка
без НДС]]</f>
        <v>2288.1355932203392</v>
      </c>
      <c r="K449" s="34">
        <f t="shared" si="20"/>
        <v>2516.9491525423732</v>
      </c>
    </row>
    <row r="450" spans="1:11" x14ac:dyDescent="0.25">
      <c r="A450" s="17">
        <v>449</v>
      </c>
      <c r="B450" s="1" t="s">
        <v>444</v>
      </c>
      <c r="C450" s="21">
        <f t="shared" si="21"/>
        <v>1574.5762711864406</v>
      </c>
      <c r="D450" s="22"/>
      <c r="E450" s="18">
        <v>1858</v>
      </c>
      <c r="F450" s="19">
        <f>Таблица2[[#This Row],[продажа + 50%
с НДС]]/118*100</f>
        <v>2361.8644067796608</v>
      </c>
      <c r="G450" s="23">
        <f t="shared" ref="G450:G513" si="22">E450*(100+$H$1)/100</f>
        <v>2787</v>
      </c>
      <c r="H450" s="2"/>
      <c r="I450" s="2">
        <v>1858</v>
      </c>
      <c r="J450" s="34">
        <f>Таблица2[[#This Row],[Закупка
без НДС]]</f>
        <v>1574.5762711864406</v>
      </c>
      <c r="K450" s="34">
        <f t="shared" si="20"/>
        <v>1732.0338983050847</v>
      </c>
    </row>
    <row r="451" spans="1:11" x14ac:dyDescent="0.25">
      <c r="A451" s="20">
        <v>450</v>
      </c>
      <c r="B451" s="1" t="s">
        <v>445</v>
      </c>
      <c r="C451" s="21">
        <f t="shared" si="21"/>
        <v>2455.9322033898306</v>
      </c>
      <c r="D451" s="22"/>
      <c r="E451" s="18">
        <v>2898</v>
      </c>
      <c r="F451" s="19">
        <f>Таблица2[[#This Row],[продажа + 50%
с НДС]]/118*100</f>
        <v>3683.898305084746</v>
      </c>
      <c r="G451" s="23">
        <f t="shared" si="22"/>
        <v>4347</v>
      </c>
      <c r="H451" s="2"/>
      <c r="I451" s="2">
        <v>2898</v>
      </c>
      <c r="J451" s="34">
        <f>Таблица2[[#This Row],[Закупка
без НДС]]</f>
        <v>2455.9322033898306</v>
      </c>
      <c r="K451" s="34">
        <f t="shared" ref="K451:K514" si="23">J451*110/100</f>
        <v>2701.5254237288136</v>
      </c>
    </row>
    <row r="452" spans="1:11" x14ac:dyDescent="0.25">
      <c r="A452" s="20">
        <v>451</v>
      </c>
      <c r="B452" s="1" t="s">
        <v>446</v>
      </c>
      <c r="C452" s="21">
        <f t="shared" si="21"/>
        <v>2633.898305084746</v>
      </c>
      <c r="D452" s="22"/>
      <c r="E452" s="18">
        <v>3108</v>
      </c>
      <c r="F452" s="19">
        <f>Таблица2[[#This Row],[продажа + 50%
с НДС]]/118*100</f>
        <v>3950.8474576271183</v>
      </c>
      <c r="G452" s="23">
        <f t="shared" si="22"/>
        <v>4662</v>
      </c>
      <c r="H452" s="2"/>
      <c r="I452" s="2">
        <v>3108</v>
      </c>
      <c r="J452" s="34">
        <f>Таблица2[[#This Row],[Закупка
без НДС]]</f>
        <v>2633.898305084746</v>
      </c>
      <c r="K452" s="34">
        <f t="shared" si="23"/>
        <v>2897.2881355932204</v>
      </c>
    </row>
    <row r="453" spans="1:11" x14ac:dyDescent="0.25">
      <c r="A453" s="17">
        <v>452</v>
      </c>
      <c r="B453" s="1" t="s">
        <v>447</v>
      </c>
      <c r="C453" s="21">
        <f t="shared" si="21"/>
        <v>2093.2203389830506</v>
      </c>
      <c r="D453" s="22"/>
      <c r="E453" s="18">
        <v>2470</v>
      </c>
      <c r="F453" s="19">
        <f>Таблица2[[#This Row],[продажа + 50%
с НДС]]/118*100</f>
        <v>3139.8305084745762</v>
      </c>
      <c r="G453" s="23">
        <f t="shared" si="22"/>
        <v>3705</v>
      </c>
      <c r="H453" s="2"/>
      <c r="I453" s="2">
        <v>2470</v>
      </c>
      <c r="J453" s="34">
        <f>Таблица2[[#This Row],[Закупка
без НДС]]</f>
        <v>2093.2203389830506</v>
      </c>
      <c r="K453" s="34">
        <f t="shared" si="23"/>
        <v>2302.5423728813557</v>
      </c>
    </row>
    <row r="454" spans="1:11" x14ac:dyDescent="0.25">
      <c r="A454" s="20">
        <v>453</v>
      </c>
      <c r="B454" s="1" t="s">
        <v>448</v>
      </c>
      <c r="C454" s="21">
        <f t="shared" si="21"/>
        <v>3161.0169491525426</v>
      </c>
      <c r="D454" s="22"/>
      <c r="E454" s="18">
        <v>3730</v>
      </c>
      <c r="F454" s="19">
        <f>Таблица2[[#This Row],[продажа + 50%
с НДС]]/118*100</f>
        <v>4741.5254237288136</v>
      </c>
      <c r="G454" s="23">
        <f t="shared" si="22"/>
        <v>5595</v>
      </c>
      <c r="H454" s="2"/>
      <c r="I454" s="2">
        <v>3730</v>
      </c>
      <c r="J454" s="34">
        <f>Таблица2[[#This Row],[Закупка
без НДС]]</f>
        <v>3161.0169491525426</v>
      </c>
      <c r="K454" s="34">
        <f t="shared" si="23"/>
        <v>3477.118644067797</v>
      </c>
    </row>
    <row r="455" spans="1:11" x14ac:dyDescent="0.25">
      <c r="A455" s="20">
        <v>454</v>
      </c>
      <c r="B455" s="1" t="s">
        <v>449</v>
      </c>
      <c r="C455" s="21">
        <f t="shared" si="21"/>
        <v>2495.7627118644068</v>
      </c>
      <c r="D455" s="22"/>
      <c r="E455" s="18">
        <v>2945</v>
      </c>
      <c r="F455" s="19">
        <f>Таблица2[[#This Row],[продажа + 50%
с НДС]]/118*100</f>
        <v>3743.6440677966102</v>
      </c>
      <c r="G455" s="23">
        <f t="shared" si="22"/>
        <v>4417.5</v>
      </c>
      <c r="H455" s="2"/>
      <c r="I455" s="2">
        <v>2945</v>
      </c>
      <c r="J455" s="34">
        <f>Таблица2[[#This Row],[Закупка
без НДС]]</f>
        <v>2495.7627118644068</v>
      </c>
      <c r="K455" s="34">
        <f t="shared" si="23"/>
        <v>2745.3389830508472</v>
      </c>
    </row>
    <row r="456" spans="1:11" x14ac:dyDescent="0.25">
      <c r="A456" s="17">
        <v>455</v>
      </c>
      <c r="B456" s="1" t="s">
        <v>450</v>
      </c>
      <c r="C456" s="21">
        <f t="shared" si="21"/>
        <v>3519</v>
      </c>
      <c r="D456" s="22"/>
      <c r="E456" s="18">
        <v>4152.42</v>
      </c>
      <c r="F456" s="19">
        <f>Таблица2[[#This Row],[продажа + 50%
с НДС]]/118*100</f>
        <v>5278.5</v>
      </c>
      <c r="G456" s="23">
        <f t="shared" si="22"/>
        <v>6228.63</v>
      </c>
      <c r="H456" s="2"/>
      <c r="I456" s="2">
        <v>4152.42</v>
      </c>
      <c r="J456" s="34">
        <f>Таблица2[[#This Row],[Закупка
без НДС]]</f>
        <v>3519</v>
      </c>
      <c r="K456" s="34">
        <f t="shared" si="23"/>
        <v>3870.9</v>
      </c>
    </row>
    <row r="457" spans="1:11" x14ac:dyDescent="0.25">
      <c r="A457" s="20">
        <v>456</v>
      </c>
      <c r="B457" s="1" t="s">
        <v>451</v>
      </c>
      <c r="C457" s="21">
        <f t="shared" si="21"/>
        <v>13569.22033898305</v>
      </c>
      <c r="D457" s="22"/>
      <c r="E457" s="18">
        <v>16011.68</v>
      </c>
      <c r="F457" s="19">
        <f>Таблица2[[#This Row],[продажа + 50%
с НДС]]/118*100</f>
        <v>20353.830508474577</v>
      </c>
      <c r="G457" s="23">
        <f t="shared" si="22"/>
        <v>24017.52</v>
      </c>
      <c r="H457" s="2"/>
      <c r="I457" s="2">
        <v>16011.68</v>
      </c>
      <c r="J457" s="34">
        <f>Таблица2[[#This Row],[Закупка
без НДС]]</f>
        <v>13569.22033898305</v>
      </c>
      <c r="K457" s="34">
        <f t="shared" si="23"/>
        <v>14926.142372881355</v>
      </c>
    </row>
    <row r="458" spans="1:11" x14ac:dyDescent="0.25">
      <c r="A458" s="20">
        <v>457</v>
      </c>
      <c r="B458" s="1" t="s">
        <v>452</v>
      </c>
      <c r="C458" s="21">
        <f t="shared" si="21"/>
        <v>21670.677966101695</v>
      </c>
      <c r="D458" s="22"/>
      <c r="E458" s="18">
        <v>25571.4</v>
      </c>
      <c r="F458" s="19">
        <f>Таблица2[[#This Row],[продажа + 50%
с НДС]]/118*100</f>
        <v>32506.016949152541</v>
      </c>
      <c r="G458" s="23">
        <f t="shared" si="22"/>
        <v>38357.1</v>
      </c>
      <c r="H458" s="2"/>
      <c r="I458" s="2">
        <v>25571.4</v>
      </c>
      <c r="J458" s="34">
        <f>Таблица2[[#This Row],[Закупка
без НДС]]</f>
        <v>21670.677966101695</v>
      </c>
      <c r="K458" s="34">
        <f t="shared" si="23"/>
        <v>23837.745762711867</v>
      </c>
    </row>
    <row r="459" spans="1:11" x14ac:dyDescent="0.25">
      <c r="A459" s="17">
        <v>458</v>
      </c>
      <c r="B459" s="1" t="s">
        <v>453</v>
      </c>
      <c r="C459" s="21">
        <f t="shared" si="21"/>
        <v>32605.084745762713</v>
      </c>
      <c r="D459" s="22"/>
      <c r="E459" s="18">
        <v>38474</v>
      </c>
      <c r="F459" s="19">
        <f>Таблица2[[#This Row],[продажа + 50%
с НДС]]/118*100</f>
        <v>48907.627118644072</v>
      </c>
      <c r="G459" s="23">
        <f t="shared" si="22"/>
        <v>57711</v>
      </c>
      <c r="H459" s="2"/>
      <c r="I459" s="2">
        <v>38474</v>
      </c>
      <c r="J459" s="34">
        <f>Таблица2[[#This Row],[Закупка
без НДС]]</f>
        <v>32605.084745762713</v>
      </c>
      <c r="K459" s="34">
        <f t="shared" si="23"/>
        <v>35865.593220338982</v>
      </c>
    </row>
    <row r="460" spans="1:11" x14ac:dyDescent="0.25">
      <c r="A460" s="20">
        <v>459</v>
      </c>
      <c r="B460" s="1" t="s">
        <v>454</v>
      </c>
      <c r="C460" s="21">
        <f t="shared" si="21"/>
        <v>17395.796610169491</v>
      </c>
      <c r="D460" s="22"/>
      <c r="E460" s="18">
        <v>20527.04</v>
      </c>
      <c r="F460" s="19">
        <f>Таблица2[[#This Row],[продажа + 50%
с НДС]]/118*100</f>
        <v>26093.69491525424</v>
      </c>
      <c r="G460" s="23">
        <f t="shared" si="22"/>
        <v>30790.560000000001</v>
      </c>
      <c r="H460" s="2"/>
      <c r="I460" s="2">
        <v>20527.04</v>
      </c>
      <c r="J460" s="34">
        <f>Таблица2[[#This Row],[Закупка
без НДС]]</f>
        <v>17395.796610169491</v>
      </c>
      <c r="K460" s="34">
        <f t="shared" si="23"/>
        <v>19135.37627118644</v>
      </c>
    </row>
    <row r="461" spans="1:11" x14ac:dyDescent="0.25">
      <c r="A461" s="20">
        <v>460</v>
      </c>
      <c r="B461" s="1" t="s">
        <v>455</v>
      </c>
      <c r="C461" s="21">
        <f t="shared" si="21"/>
        <v>21670.677966101695</v>
      </c>
      <c r="D461" s="22"/>
      <c r="E461" s="18">
        <v>25571.4</v>
      </c>
      <c r="F461" s="19">
        <f>Таблица2[[#This Row],[продажа + 50%
с НДС]]/118*100</f>
        <v>32506.016949152541</v>
      </c>
      <c r="G461" s="23">
        <f t="shared" si="22"/>
        <v>38357.1</v>
      </c>
      <c r="H461" s="2"/>
      <c r="I461" s="2">
        <v>25571.4</v>
      </c>
      <c r="J461" s="34">
        <f>Таблица2[[#This Row],[Закупка
без НДС]]</f>
        <v>21670.677966101695</v>
      </c>
      <c r="K461" s="34">
        <f t="shared" si="23"/>
        <v>23837.745762711867</v>
      </c>
    </row>
    <row r="462" spans="1:11" x14ac:dyDescent="0.25">
      <c r="A462" s="17">
        <v>461</v>
      </c>
      <c r="B462" s="1" t="s">
        <v>456</v>
      </c>
      <c r="C462" s="21">
        <f t="shared" si="21"/>
        <v>2876.9491525423728</v>
      </c>
      <c r="D462" s="22"/>
      <c r="E462" s="18">
        <v>3394.8</v>
      </c>
      <c r="F462" s="19">
        <f>Таблица2[[#This Row],[продажа + 50%
с НДС]]/118*100</f>
        <v>4315.4237288135591</v>
      </c>
      <c r="G462" s="23">
        <f t="shared" si="22"/>
        <v>5092.2</v>
      </c>
      <c r="H462" s="2"/>
      <c r="I462" s="2">
        <v>3394.8</v>
      </c>
      <c r="J462" s="34">
        <f>Таблица2[[#This Row],[Закупка
без НДС]]</f>
        <v>2876.9491525423728</v>
      </c>
      <c r="K462" s="34">
        <f t="shared" si="23"/>
        <v>3164.6440677966102</v>
      </c>
    </row>
    <row r="463" spans="1:11" x14ac:dyDescent="0.25">
      <c r="A463" s="20">
        <v>462</v>
      </c>
      <c r="B463" s="1" t="s">
        <v>457</v>
      </c>
      <c r="C463" s="21">
        <f t="shared" si="21"/>
        <v>3083.0508474576272</v>
      </c>
      <c r="D463" s="22">
        <v>107</v>
      </c>
      <c r="E463" s="24">
        <f>Таблица2[[#This Row],[цены в долларах]]*$I$1</f>
        <v>3638</v>
      </c>
      <c r="F463" s="19">
        <f>Таблица2[[#This Row],[продажа + 50%
с НДС]]/118*100</f>
        <v>4624.5762711864409</v>
      </c>
      <c r="G463" s="23">
        <f t="shared" si="22"/>
        <v>5457</v>
      </c>
      <c r="H463" s="2" t="s">
        <v>849</v>
      </c>
      <c r="I463" s="2"/>
      <c r="J463" s="34">
        <f>Таблица2[[#This Row],[Закупка
без НДС]]</f>
        <v>3083.0508474576272</v>
      </c>
      <c r="K463" s="34">
        <f t="shared" si="23"/>
        <v>3391.3559322033898</v>
      </c>
    </row>
    <row r="464" spans="1:11" x14ac:dyDescent="0.25">
      <c r="A464" s="20">
        <v>463</v>
      </c>
      <c r="B464" s="1" t="s">
        <v>458</v>
      </c>
      <c r="C464" s="21">
        <f t="shared" si="21"/>
        <v>2911.0169491525426</v>
      </c>
      <c r="D464" s="22"/>
      <c r="E464" s="18">
        <v>3435</v>
      </c>
      <c r="F464" s="19">
        <f>Таблица2[[#This Row],[продажа + 50%
с НДС]]/118*100</f>
        <v>4366.5254237288136</v>
      </c>
      <c r="G464" s="23">
        <f t="shared" si="22"/>
        <v>5152.5</v>
      </c>
      <c r="H464" s="2"/>
      <c r="I464" s="2">
        <v>3435</v>
      </c>
      <c r="J464" s="34">
        <f>Таблица2[[#This Row],[Закупка
без НДС]]</f>
        <v>2911.0169491525426</v>
      </c>
      <c r="K464" s="34">
        <f t="shared" si="23"/>
        <v>3202.118644067797</v>
      </c>
    </row>
    <row r="465" spans="1:11" x14ac:dyDescent="0.25">
      <c r="A465" s="17">
        <v>464</v>
      </c>
      <c r="B465" s="1" t="s">
        <v>459</v>
      </c>
      <c r="C465" s="21">
        <f t="shared" si="21"/>
        <v>3727.7542372881358</v>
      </c>
      <c r="D465" s="22"/>
      <c r="E465" s="18">
        <v>4398.75</v>
      </c>
      <c r="F465" s="19">
        <f>Таблица2[[#This Row],[продажа + 50%
с НДС]]/118*100</f>
        <v>5591.6313559322034</v>
      </c>
      <c r="G465" s="23">
        <f t="shared" si="22"/>
        <v>6598.125</v>
      </c>
      <c r="H465" s="2"/>
      <c r="I465" s="2">
        <v>4398.75</v>
      </c>
      <c r="J465" s="34">
        <f>Таблица2[[#This Row],[Закупка
без НДС]]</f>
        <v>3727.7542372881358</v>
      </c>
      <c r="K465" s="34">
        <f t="shared" si="23"/>
        <v>4100.5296610169489</v>
      </c>
    </row>
    <row r="466" spans="1:11" x14ac:dyDescent="0.25">
      <c r="A466" s="20">
        <v>465</v>
      </c>
      <c r="B466" s="1" t="s">
        <v>460</v>
      </c>
      <c r="C466" s="21">
        <f t="shared" si="21"/>
        <v>3961.8644067796608</v>
      </c>
      <c r="D466" s="22">
        <v>137.5</v>
      </c>
      <c r="E466" s="24">
        <f>Таблица2[[#This Row],[цены в долларах]]*$I$1</f>
        <v>4675</v>
      </c>
      <c r="F466" s="19">
        <f>Таблица2[[#This Row],[продажа + 50%
с НДС]]/118*100</f>
        <v>5942.796610169491</v>
      </c>
      <c r="G466" s="23">
        <f t="shared" si="22"/>
        <v>7012.5</v>
      </c>
      <c r="H466" s="2" t="s">
        <v>850</v>
      </c>
      <c r="I466" s="2"/>
      <c r="J466" s="34">
        <f>Таблица2[[#This Row],[Закупка
без НДС]]</f>
        <v>3961.8644067796608</v>
      </c>
      <c r="K466" s="34">
        <f t="shared" si="23"/>
        <v>4358.0508474576272</v>
      </c>
    </row>
    <row r="467" spans="1:11" x14ac:dyDescent="0.25">
      <c r="A467" s="20">
        <v>466</v>
      </c>
      <c r="B467" s="1" t="s">
        <v>461</v>
      </c>
      <c r="C467" s="21">
        <f t="shared" si="21"/>
        <v>3971.1864406779659</v>
      </c>
      <c r="D467" s="22"/>
      <c r="E467" s="18">
        <v>4686</v>
      </c>
      <c r="F467" s="19">
        <f>Таблица2[[#This Row],[продажа + 50%
с НДС]]/118*100</f>
        <v>5956.7796610169498</v>
      </c>
      <c r="G467" s="23">
        <f t="shared" si="22"/>
        <v>7029</v>
      </c>
      <c r="H467" s="2"/>
      <c r="I467" s="2">
        <v>4686</v>
      </c>
      <c r="J467" s="34">
        <f>Таблица2[[#This Row],[Закупка
без НДС]]</f>
        <v>3971.1864406779659</v>
      </c>
      <c r="K467" s="34">
        <f t="shared" si="23"/>
        <v>4368.3050847457625</v>
      </c>
    </row>
    <row r="468" spans="1:11" x14ac:dyDescent="0.25">
      <c r="A468" s="17">
        <v>467</v>
      </c>
      <c r="B468" s="1" t="s">
        <v>462</v>
      </c>
      <c r="C468" s="21">
        <f t="shared" si="21"/>
        <v>5267.7966101694919</v>
      </c>
      <c r="D468" s="22"/>
      <c r="E468" s="18">
        <v>6216</v>
      </c>
      <c r="F468" s="19">
        <f>Таблица2[[#This Row],[продажа + 50%
с НДС]]/118*100</f>
        <v>7901.6949152542365</v>
      </c>
      <c r="G468" s="23">
        <f t="shared" si="22"/>
        <v>9324</v>
      </c>
      <c r="H468" s="2"/>
      <c r="I468" s="2">
        <v>6216</v>
      </c>
      <c r="J468" s="34">
        <f>Таблица2[[#This Row],[Закупка
без НДС]]</f>
        <v>5267.7966101694919</v>
      </c>
      <c r="K468" s="34">
        <f t="shared" si="23"/>
        <v>5794.5762711864409</v>
      </c>
    </row>
    <row r="469" spans="1:11" x14ac:dyDescent="0.25">
      <c r="A469" s="20">
        <v>468</v>
      </c>
      <c r="B469" s="1" t="s">
        <v>463</v>
      </c>
      <c r="C469" s="21">
        <f t="shared" si="21"/>
        <v>5589.8305084745762</v>
      </c>
      <c r="D469" s="22">
        <v>194</v>
      </c>
      <c r="E469" s="24">
        <f>Таблица2[[#This Row],[цены в долларах]]*$I$1</f>
        <v>6596</v>
      </c>
      <c r="F469" s="19">
        <f>Таблица2[[#This Row],[продажа + 50%
с НДС]]/118*100</f>
        <v>8384.7457627118638</v>
      </c>
      <c r="G469" s="23">
        <f t="shared" si="22"/>
        <v>9894</v>
      </c>
      <c r="H469" s="2" t="s">
        <v>851</v>
      </c>
      <c r="I469" s="2"/>
      <c r="J469" s="34">
        <f>Таблица2[[#This Row],[Закупка
без НДС]]</f>
        <v>5589.8305084745762</v>
      </c>
      <c r="K469" s="34">
        <f t="shared" si="23"/>
        <v>6148.8135593220331</v>
      </c>
    </row>
    <row r="470" spans="1:11" x14ac:dyDescent="0.25">
      <c r="A470" s="20">
        <v>469</v>
      </c>
      <c r="B470" s="1" t="s">
        <v>464</v>
      </c>
      <c r="C470" s="21">
        <f t="shared" si="21"/>
        <v>5440.6779661016953</v>
      </c>
      <c r="D470" s="22"/>
      <c r="E470" s="18">
        <v>6420</v>
      </c>
      <c r="F470" s="19">
        <f>Таблица2[[#This Row],[продажа + 50%
с НДС]]/118*100</f>
        <v>8161.016949152543</v>
      </c>
      <c r="G470" s="23">
        <f t="shared" si="22"/>
        <v>9630</v>
      </c>
      <c r="H470" s="2"/>
      <c r="I470" s="2">
        <v>6420</v>
      </c>
      <c r="J470" s="34">
        <f>Таблица2[[#This Row],[Закупка
без НДС]]</f>
        <v>5440.6779661016953</v>
      </c>
      <c r="K470" s="34">
        <f t="shared" si="23"/>
        <v>5984.7457627118647</v>
      </c>
    </row>
    <row r="471" spans="1:11" x14ac:dyDescent="0.25">
      <c r="A471" s="17">
        <v>470</v>
      </c>
      <c r="B471" s="1" t="s">
        <v>465</v>
      </c>
      <c r="C471" s="21">
        <f t="shared" si="21"/>
        <v>7057.6271186440681</v>
      </c>
      <c r="D471" s="22"/>
      <c r="E471" s="18">
        <v>8328</v>
      </c>
      <c r="F471" s="19">
        <f>Таблица2[[#This Row],[продажа + 50%
с НДС]]/118*100</f>
        <v>10586.4406779661</v>
      </c>
      <c r="G471" s="23">
        <f t="shared" si="22"/>
        <v>12492</v>
      </c>
      <c r="H471" s="2"/>
      <c r="I471" s="2">
        <v>8328</v>
      </c>
      <c r="J471" s="34">
        <f>Таблица2[[#This Row],[Закупка
без НДС]]</f>
        <v>7057.6271186440681</v>
      </c>
      <c r="K471" s="34">
        <f t="shared" si="23"/>
        <v>7763.3898305084758</v>
      </c>
    </row>
    <row r="472" spans="1:11" x14ac:dyDescent="0.25">
      <c r="A472" s="20">
        <v>471</v>
      </c>
      <c r="B472" s="1" t="s">
        <v>466</v>
      </c>
      <c r="C472" s="21">
        <f t="shared" si="21"/>
        <v>9344.2372881355932</v>
      </c>
      <c r="D472" s="22"/>
      <c r="E472" s="18">
        <v>11026.2</v>
      </c>
      <c r="F472" s="19">
        <f>Таблица2[[#This Row],[продажа + 50%
с НДС]]/118*100</f>
        <v>14016.355932203391</v>
      </c>
      <c r="G472" s="23">
        <f t="shared" si="22"/>
        <v>16539.3</v>
      </c>
      <c r="H472" s="2"/>
      <c r="I472" s="2">
        <v>11026.2</v>
      </c>
      <c r="J472" s="34">
        <f>Таблица2[[#This Row],[Закупка
без НДС]]</f>
        <v>9344.2372881355932</v>
      </c>
      <c r="K472" s="34">
        <f t="shared" si="23"/>
        <v>10278.661016949152</v>
      </c>
    </row>
    <row r="473" spans="1:11" x14ac:dyDescent="0.25">
      <c r="A473" s="20">
        <v>472</v>
      </c>
      <c r="B473" s="1" t="s">
        <v>467</v>
      </c>
      <c r="C473" s="21">
        <f t="shared" si="21"/>
        <v>9770.6779661016972</v>
      </c>
      <c r="D473" s="22">
        <v>339.1</v>
      </c>
      <c r="E473" s="24">
        <f>Таблица2[[#This Row],[цены в долларах]]*$I$1</f>
        <v>11529.400000000001</v>
      </c>
      <c r="F473" s="19">
        <f>Таблица2[[#This Row],[продажа + 50%
с НДС]]/118*100</f>
        <v>14656.016949152545</v>
      </c>
      <c r="G473" s="23">
        <f t="shared" si="22"/>
        <v>17294.100000000002</v>
      </c>
      <c r="H473" s="2" t="s">
        <v>852</v>
      </c>
      <c r="I473" s="2"/>
      <c r="J473" s="34">
        <f>Таблица2[[#This Row],[Закупка
без НДС]]</f>
        <v>9770.6779661016972</v>
      </c>
      <c r="K473" s="34">
        <f t="shared" si="23"/>
        <v>10747.745762711866</v>
      </c>
    </row>
    <row r="474" spans="1:11" x14ac:dyDescent="0.25">
      <c r="A474" s="17">
        <v>473</v>
      </c>
      <c r="B474" s="1" t="s">
        <v>468</v>
      </c>
      <c r="C474" s="21">
        <f t="shared" si="21"/>
        <v>5705.0847457627115</v>
      </c>
      <c r="D474" s="22">
        <v>198</v>
      </c>
      <c r="E474" s="24">
        <f>Таблица2[[#This Row],[цены в долларах]]*$I$1</f>
        <v>6732</v>
      </c>
      <c r="F474" s="19">
        <f>Таблица2[[#This Row],[продажа + 50%
с НДС]]/118*100</f>
        <v>8557.6271186440681</v>
      </c>
      <c r="G474" s="23">
        <f t="shared" si="22"/>
        <v>10098</v>
      </c>
      <c r="H474" s="2" t="s">
        <v>853</v>
      </c>
      <c r="I474" s="2"/>
      <c r="J474" s="34">
        <f>Таблица2[[#This Row],[Закупка
без НДС]]</f>
        <v>5705.0847457627115</v>
      </c>
      <c r="K474" s="34">
        <f t="shared" si="23"/>
        <v>6275.5932203389821</v>
      </c>
    </row>
    <row r="475" spans="1:11" x14ac:dyDescent="0.25">
      <c r="A475" s="20">
        <v>474</v>
      </c>
      <c r="B475" s="1" t="s">
        <v>469</v>
      </c>
      <c r="C475" s="21">
        <f t="shared" si="21"/>
        <v>3569.2881355932204</v>
      </c>
      <c r="D475" s="22"/>
      <c r="E475" s="18">
        <v>4211.76</v>
      </c>
      <c r="F475" s="19">
        <f>Таблица2[[#This Row],[продажа + 50%
с НДС]]/118*100</f>
        <v>5353.9322033898306</v>
      </c>
      <c r="G475" s="23">
        <f t="shared" si="22"/>
        <v>6317.64</v>
      </c>
      <c r="H475" s="2"/>
      <c r="I475" s="2">
        <v>4211.76</v>
      </c>
      <c r="J475" s="34">
        <f>Таблица2[[#This Row],[Закупка
без НДС]]</f>
        <v>3569.2881355932204</v>
      </c>
      <c r="K475" s="34">
        <f t="shared" si="23"/>
        <v>3926.2169491525424</v>
      </c>
    </row>
    <row r="476" spans="1:11" x14ac:dyDescent="0.25">
      <c r="A476" s="20">
        <v>475</v>
      </c>
      <c r="B476" s="1" t="s">
        <v>470</v>
      </c>
      <c r="C476" s="21">
        <f t="shared" si="21"/>
        <v>3875.4237288135591</v>
      </c>
      <c r="D476" s="22">
        <v>134.5</v>
      </c>
      <c r="E476" s="24">
        <f>Таблица2[[#This Row],[цены в долларах]]*$I$1</f>
        <v>4573</v>
      </c>
      <c r="F476" s="19">
        <f>Таблица2[[#This Row],[продажа + 50%
с НДС]]/118*100</f>
        <v>5813.1355932203387</v>
      </c>
      <c r="G476" s="23">
        <f t="shared" si="22"/>
        <v>6859.5</v>
      </c>
      <c r="H476" s="2" t="s">
        <v>854</v>
      </c>
      <c r="I476" s="2"/>
      <c r="J476" s="34">
        <f>Таблица2[[#This Row],[Закупка
без НДС]]</f>
        <v>3875.4237288135591</v>
      </c>
      <c r="K476" s="34">
        <f t="shared" si="23"/>
        <v>4262.9661016949149</v>
      </c>
    </row>
    <row r="477" spans="1:11" x14ac:dyDescent="0.25">
      <c r="A477" s="17">
        <v>476</v>
      </c>
      <c r="B477" s="1" t="s">
        <v>471</v>
      </c>
      <c r="C477" s="21">
        <f t="shared" si="21"/>
        <v>3491.5254237288136</v>
      </c>
      <c r="D477" s="22"/>
      <c r="E477" s="18">
        <v>4120</v>
      </c>
      <c r="F477" s="19">
        <f>Таблица2[[#This Row],[продажа + 50%
с НДС]]/118*100</f>
        <v>5237.2881355932204</v>
      </c>
      <c r="G477" s="23">
        <f t="shared" si="22"/>
        <v>6180</v>
      </c>
      <c r="H477" s="2"/>
      <c r="I477" s="2">
        <v>4120</v>
      </c>
      <c r="J477" s="34">
        <f>Таблица2[[#This Row],[Закупка
без НДС]]</f>
        <v>3491.5254237288136</v>
      </c>
      <c r="K477" s="34">
        <f t="shared" si="23"/>
        <v>3840.6779661016953</v>
      </c>
    </row>
    <row r="478" spans="1:11" x14ac:dyDescent="0.25">
      <c r="A478" s="20">
        <v>477</v>
      </c>
      <c r="B478" s="1" t="s">
        <v>472</v>
      </c>
      <c r="C478" s="21">
        <f t="shared" si="21"/>
        <v>4463.3644067796613</v>
      </c>
      <c r="D478" s="22"/>
      <c r="E478" s="18">
        <v>5266.77</v>
      </c>
      <c r="F478" s="19">
        <f>Таблица2[[#This Row],[продажа + 50%
с НДС]]/118*100</f>
        <v>6695.0466101694929</v>
      </c>
      <c r="G478" s="23">
        <f t="shared" si="22"/>
        <v>7900.1550000000016</v>
      </c>
      <c r="H478" s="2"/>
      <c r="I478" s="2">
        <v>5266.77</v>
      </c>
      <c r="J478" s="34">
        <f>Таблица2[[#This Row],[Закупка
без НДС]]</f>
        <v>4463.3644067796613</v>
      </c>
      <c r="K478" s="34">
        <f t="shared" si="23"/>
        <v>4909.7008474576278</v>
      </c>
    </row>
    <row r="479" spans="1:11" x14ac:dyDescent="0.25">
      <c r="A479" s="20">
        <v>478</v>
      </c>
      <c r="B479" s="1" t="s">
        <v>473</v>
      </c>
      <c r="C479" s="21">
        <f t="shared" si="21"/>
        <v>5157.6271186440681</v>
      </c>
      <c r="D479" s="22">
        <v>179</v>
      </c>
      <c r="E479" s="24">
        <f>Таблица2[[#This Row],[цены в долларах]]*$I$1</f>
        <v>6086</v>
      </c>
      <c r="F479" s="19">
        <f>Таблица2[[#This Row],[продажа + 50%
с НДС]]/118*100</f>
        <v>7736.4406779661012</v>
      </c>
      <c r="G479" s="23">
        <f t="shared" si="22"/>
        <v>9129</v>
      </c>
      <c r="H479" s="2" t="s">
        <v>855</v>
      </c>
      <c r="I479" s="2"/>
      <c r="J479" s="34">
        <f>Таблица2[[#This Row],[Закупка
без НДС]]</f>
        <v>5157.6271186440681</v>
      </c>
      <c r="K479" s="34">
        <f t="shared" si="23"/>
        <v>5673.3898305084758</v>
      </c>
    </row>
    <row r="480" spans="1:11" x14ac:dyDescent="0.25">
      <c r="A480" s="17">
        <v>479</v>
      </c>
      <c r="B480" s="1" t="s">
        <v>474</v>
      </c>
      <c r="C480" s="21">
        <f t="shared" si="21"/>
        <v>4550.8474576271183</v>
      </c>
      <c r="D480" s="22"/>
      <c r="E480" s="18">
        <v>5370</v>
      </c>
      <c r="F480" s="19">
        <f>Таблица2[[#This Row],[продажа + 50%
с НДС]]/118*100</f>
        <v>6826.2711864406783</v>
      </c>
      <c r="G480" s="23">
        <f t="shared" si="22"/>
        <v>8055</v>
      </c>
      <c r="H480" s="2"/>
      <c r="I480" s="2">
        <v>5370</v>
      </c>
      <c r="J480" s="34">
        <f>Таблица2[[#This Row],[Закупка
без НДС]]</f>
        <v>4550.8474576271183</v>
      </c>
      <c r="K480" s="34">
        <f t="shared" si="23"/>
        <v>5005.9322033898297</v>
      </c>
    </row>
    <row r="481" spans="1:11" x14ac:dyDescent="0.25">
      <c r="A481" s="20">
        <v>480</v>
      </c>
      <c r="B481" s="1" t="s">
        <v>475</v>
      </c>
      <c r="C481" s="21">
        <f t="shared" si="21"/>
        <v>5566.7796610169489</v>
      </c>
      <c r="D481" s="22"/>
      <c r="E481" s="18">
        <v>6568.8</v>
      </c>
      <c r="F481" s="19">
        <f>Таблица2[[#This Row],[продажа + 50%
с НДС]]/118*100</f>
        <v>8350.1694915254247</v>
      </c>
      <c r="G481" s="23">
        <f t="shared" si="22"/>
        <v>9853.2000000000007</v>
      </c>
      <c r="H481" s="2"/>
      <c r="I481" s="2">
        <v>6568.8</v>
      </c>
      <c r="J481" s="34">
        <f>Таблица2[[#This Row],[Закупка
без НДС]]</f>
        <v>5566.7796610169489</v>
      </c>
      <c r="K481" s="34">
        <f t="shared" si="23"/>
        <v>6123.4576271186443</v>
      </c>
    </row>
    <row r="482" spans="1:11" x14ac:dyDescent="0.25">
      <c r="A482" s="20">
        <v>481</v>
      </c>
      <c r="B482" s="1" t="s">
        <v>476</v>
      </c>
      <c r="C482" s="21">
        <f t="shared" si="21"/>
        <v>5906.7796610169489</v>
      </c>
      <c r="D482" s="22">
        <v>205</v>
      </c>
      <c r="E482" s="24">
        <f>Таблица2[[#This Row],[цены в долларах]]*$I$1</f>
        <v>6970</v>
      </c>
      <c r="F482" s="19">
        <f>Таблица2[[#This Row],[продажа + 50%
с НДС]]/118*100</f>
        <v>8860.1694915254247</v>
      </c>
      <c r="G482" s="23">
        <f t="shared" si="22"/>
        <v>10455</v>
      </c>
      <c r="H482" s="2" t="s">
        <v>856</v>
      </c>
      <c r="I482" s="2"/>
      <c r="J482" s="34">
        <f>Таблица2[[#This Row],[Закупка
без НДС]]</f>
        <v>5906.7796610169489</v>
      </c>
      <c r="K482" s="34">
        <f t="shared" si="23"/>
        <v>6497.4576271186443</v>
      </c>
    </row>
    <row r="483" spans="1:11" x14ac:dyDescent="0.25">
      <c r="A483" s="17">
        <v>482</v>
      </c>
      <c r="B483" s="1" t="s">
        <v>477</v>
      </c>
      <c r="C483" s="21">
        <f t="shared" si="21"/>
        <v>6019.4915254237285</v>
      </c>
      <c r="D483" s="22"/>
      <c r="E483" s="18">
        <v>7103</v>
      </c>
      <c r="F483" s="19">
        <f>Таблица2[[#This Row],[продажа + 50%
с НДС]]/118*100</f>
        <v>9029.2372881355932</v>
      </c>
      <c r="G483" s="23">
        <f t="shared" si="22"/>
        <v>10654.5</v>
      </c>
      <c r="H483" s="2"/>
      <c r="I483" s="2">
        <v>7103</v>
      </c>
      <c r="J483" s="34">
        <f>Таблица2[[#This Row],[Закупка
без НДС]]</f>
        <v>6019.4915254237285</v>
      </c>
      <c r="K483" s="34">
        <f t="shared" si="23"/>
        <v>6621.4406779661022</v>
      </c>
    </row>
    <row r="484" spans="1:11" x14ac:dyDescent="0.25">
      <c r="A484" s="20">
        <v>483</v>
      </c>
      <c r="B484" s="1" t="s">
        <v>478</v>
      </c>
      <c r="C484" s="21">
        <f t="shared" si="21"/>
        <v>7355.9322033898306</v>
      </c>
      <c r="D484" s="22"/>
      <c r="E484" s="18">
        <v>8680</v>
      </c>
      <c r="F484" s="19">
        <f>Таблица2[[#This Row],[продажа + 50%
с НДС]]/118*100</f>
        <v>11033.898305084746</v>
      </c>
      <c r="G484" s="23">
        <f t="shared" si="22"/>
        <v>13020</v>
      </c>
      <c r="H484" s="2"/>
      <c r="I484" s="2">
        <v>8680</v>
      </c>
      <c r="J484" s="34">
        <f>Таблица2[[#This Row],[Закупка
без НДС]]</f>
        <v>7355.9322033898306</v>
      </c>
      <c r="K484" s="34">
        <f t="shared" si="23"/>
        <v>8091.5254237288136</v>
      </c>
    </row>
    <row r="485" spans="1:11" x14ac:dyDescent="0.25">
      <c r="A485" s="20">
        <v>484</v>
      </c>
      <c r="B485" s="1" t="s">
        <v>857</v>
      </c>
      <c r="C485" s="21">
        <f t="shared" si="21"/>
        <v>7520.3389830508477</v>
      </c>
      <c r="D485" s="22">
        <v>261</v>
      </c>
      <c r="E485" s="24">
        <f>Таблица2[[#This Row],[цены в долларах]]*$I$1</f>
        <v>8874</v>
      </c>
      <c r="F485" s="19">
        <f>Таблица2[[#This Row],[продажа + 50%
с НДС]]/118*100</f>
        <v>11280.508474576271</v>
      </c>
      <c r="G485" s="23">
        <f t="shared" si="22"/>
        <v>13311</v>
      </c>
      <c r="H485" s="2" t="s">
        <v>858</v>
      </c>
      <c r="I485" s="2"/>
      <c r="J485" s="34">
        <f>Таблица2[[#This Row],[Закупка
без НДС]]</f>
        <v>7520.3389830508477</v>
      </c>
      <c r="K485" s="34">
        <f t="shared" si="23"/>
        <v>8272.3728813559337</v>
      </c>
    </row>
    <row r="486" spans="1:11" x14ac:dyDescent="0.25">
      <c r="A486" s="17">
        <v>485</v>
      </c>
      <c r="B486" s="1" t="s">
        <v>479</v>
      </c>
      <c r="C486" s="21">
        <f t="shared" si="21"/>
        <v>9969.4915254237294</v>
      </c>
      <c r="D486" s="22"/>
      <c r="E486" s="18">
        <v>11764</v>
      </c>
      <c r="F486" s="19">
        <f>Таблица2[[#This Row],[продажа + 50%
с НДС]]/118*100</f>
        <v>14954.237288135593</v>
      </c>
      <c r="G486" s="23">
        <f t="shared" si="22"/>
        <v>17646</v>
      </c>
      <c r="H486" s="2"/>
      <c r="I486" s="2">
        <v>11764</v>
      </c>
      <c r="J486" s="34">
        <f>Таблица2[[#This Row],[Закупка
без НДС]]</f>
        <v>9969.4915254237294</v>
      </c>
      <c r="K486" s="34">
        <f t="shared" si="23"/>
        <v>10966.440677966102</v>
      </c>
    </row>
    <row r="487" spans="1:11" x14ac:dyDescent="0.25">
      <c r="A487" s="20">
        <v>486</v>
      </c>
      <c r="B487" s="1" t="s">
        <v>480</v>
      </c>
      <c r="C487" s="21">
        <f t="shared" si="21"/>
        <v>10027.118644067798</v>
      </c>
      <c r="D487" s="22">
        <v>348</v>
      </c>
      <c r="E487" s="24">
        <f>Таблица2[[#This Row],[цены в долларах]]*$I$1</f>
        <v>11832</v>
      </c>
      <c r="F487" s="19">
        <f>Таблица2[[#This Row],[продажа + 50%
с НДС]]/118*100</f>
        <v>15040.677966101694</v>
      </c>
      <c r="G487" s="23">
        <f t="shared" si="22"/>
        <v>17748</v>
      </c>
      <c r="H487" s="2" t="s">
        <v>859</v>
      </c>
      <c r="I487" s="2"/>
      <c r="J487" s="34">
        <f>Таблица2[[#This Row],[Закупка
без НДС]]</f>
        <v>10027.118644067798</v>
      </c>
      <c r="K487" s="34">
        <f t="shared" si="23"/>
        <v>11029.830508474577</v>
      </c>
    </row>
    <row r="488" spans="1:11" x14ac:dyDescent="0.25">
      <c r="A488" s="20">
        <v>487</v>
      </c>
      <c r="B488" s="1" t="s">
        <v>481</v>
      </c>
      <c r="C488" s="21">
        <f t="shared" si="21"/>
        <v>2614.2033898305085</v>
      </c>
      <c r="D488" s="22"/>
      <c r="E488" s="18">
        <v>3084.76</v>
      </c>
      <c r="F488" s="19">
        <f>Таблица2[[#This Row],[продажа + 50%
с НДС]]/118*100</f>
        <v>3921.305084745763</v>
      </c>
      <c r="G488" s="23">
        <f t="shared" si="22"/>
        <v>4627.1400000000003</v>
      </c>
      <c r="H488" s="2"/>
      <c r="I488" s="2">
        <v>3084.76</v>
      </c>
      <c r="J488" s="34">
        <f>Таблица2[[#This Row],[Закупка
без НДС]]</f>
        <v>2614.2033898305085</v>
      </c>
      <c r="K488" s="34">
        <f t="shared" si="23"/>
        <v>2875.6237288135594</v>
      </c>
    </row>
    <row r="489" spans="1:11" x14ac:dyDescent="0.25">
      <c r="A489" s="17">
        <v>488</v>
      </c>
      <c r="B489" s="1" t="s">
        <v>482</v>
      </c>
      <c r="C489" s="21">
        <f t="shared" si="21"/>
        <v>2737.2881355932204</v>
      </c>
      <c r="D489" s="22">
        <v>95</v>
      </c>
      <c r="E489" s="24">
        <f>Таблица2[[#This Row],[цены в долларах]]*$I$1</f>
        <v>3230</v>
      </c>
      <c r="F489" s="19">
        <f>Таблица2[[#This Row],[продажа + 50%
с НДС]]/118*100</f>
        <v>4105.9322033898306</v>
      </c>
      <c r="G489" s="23">
        <f t="shared" si="22"/>
        <v>4845</v>
      </c>
      <c r="H489" s="2" t="s">
        <v>860</v>
      </c>
      <c r="I489" s="2"/>
      <c r="J489" s="34">
        <f>Таблица2[[#This Row],[Закупка
без НДС]]</f>
        <v>2737.2881355932204</v>
      </c>
      <c r="K489" s="34">
        <f t="shared" si="23"/>
        <v>3011.0169491525426</v>
      </c>
    </row>
    <row r="490" spans="1:11" x14ac:dyDescent="0.25">
      <c r="A490" s="20">
        <v>489</v>
      </c>
      <c r="B490" s="1" t="s">
        <v>483</v>
      </c>
      <c r="C490" s="21">
        <f t="shared" si="21"/>
        <v>1384.7457627118645</v>
      </c>
      <c r="D490" s="22"/>
      <c r="E490" s="18">
        <v>1634</v>
      </c>
      <c r="F490" s="19">
        <f>Таблица2[[#This Row],[продажа + 50%
с НДС]]/118*100</f>
        <v>2077.1186440677966</v>
      </c>
      <c r="G490" s="23">
        <f t="shared" si="22"/>
        <v>2451</v>
      </c>
      <c r="H490" s="2"/>
      <c r="I490" s="2">
        <v>1634</v>
      </c>
      <c r="J490" s="34">
        <f>Таблица2[[#This Row],[Закупка
без НДС]]</f>
        <v>1384.7457627118645</v>
      </c>
      <c r="K490" s="34">
        <f t="shared" si="23"/>
        <v>1523.2203389830509</v>
      </c>
    </row>
    <row r="491" spans="1:11" x14ac:dyDescent="0.25">
      <c r="A491" s="20">
        <v>490</v>
      </c>
      <c r="B491" s="1" t="s">
        <v>484</v>
      </c>
      <c r="C491" s="21">
        <f t="shared" si="21"/>
        <v>2845.7627118644068</v>
      </c>
      <c r="D491" s="22"/>
      <c r="E491" s="18">
        <v>3358</v>
      </c>
      <c r="F491" s="19">
        <f>Таблица2[[#This Row],[продажа + 50%
с НДС]]/118*100</f>
        <v>4268.6440677966102</v>
      </c>
      <c r="G491" s="23">
        <f t="shared" si="22"/>
        <v>5037</v>
      </c>
      <c r="H491" s="2"/>
      <c r="I491" s="2">
        <v>3358</v>
      </c>
      <c r="J491" s="34">
        <f>Таблица2[[#This Row],[Закупка
без НДС]]</f>
        <v>2845.7627118644068</v>
      </c>
      <c r="K491" s="34">
        <f t="shared" si="23"/>
        <v>3130.3389830508472</v>
      </c>
    </row>
    <row r="492" spans="1:11" x14ac:dyDescent="0.25">
      <c r="A492" s="17">
        <v>491</v>
      </c>
      <c r="B492" s="1" t="s">
        <v>485</v>
      </c>
      <c r="C492" s="21">
        <f t="shared" si="21"/>
        <v>1823.8983050847455</v>
      </c>
      <c r="D492" s="22">
        <v>63.3</v>
      </c>
      <c r="E492" s="24">
        <f>Таблица2[[#This Row],[цены в долларах]]*$I$1</f>
        <v>2152.1999999999998</v>
      </c>
      <c r="F492" s="19">
        <f>Таблица2[[#This Row],[продажа + 50%
с НДС]]/118*100</f>
        <v>2735.8474576271187</v>
      </c>
      <c r="G492" s="23">
        <f t="shared" si="22"/>
        <v>3228.3</v>
      </c>
      <c r="H492" s="2" t="s">
        <v>861</v>
      </c>
      <c r="I492" s="2"/>
      <c r="J492" s="34">
        <f>Таблица2[[#This Row],[Закупка
без НДС]]</f>
        <v>1823.8983050847455</v>
      </c>
      <c r="K492" s="34">
        <f t="shared" si="23"/>
        <v>2006.28813559322</v>
      </c>
    </row>
    <row r="493" spans="1:11" x14ac:dyDescent="0.25">
      <c r="A493" s="20">
        <v>492</v>
      </c>
      <c r="B493" s="1" t="s">
        <v>486</v>
      </c>
      <c r="C493" s="21">
        <f t="shared" si="21"/>
        <v>1594.0677966101696</v>
      </c>
      <c r="D493" s="22"/>
      <c r="E493" s="18">
        <v>1881</v>
      </c>
      <c r="F493" s="19">
        <f>Таблица2[[#This Row],[продажа + 50%
с НДС]]/118*100</f>
        <v>2391.1016949152545</v>
      </c>
      <c r="G493" s="23">
        <f t="shared" si="22"/>
        <v>2821.5</v>
      </c>
      <c r="H493" s="2"/>
      <c r="I493" s="2">
        <v>1881</v>
      </c>
      <c r="J493" s="34">
        <f>Таблица2[[#This Row],[Закупка
без НДС]]</f>
        <v>1594.0677966101696</v>
      </c>
      <c r="K493" s="34">
        <f t="shared" si="23"/>
        <v>1753.4745762711866</v>
      </c>
    </row>
    <row r="494" spans="1:11" x14ac:dyDescent="0.25">
      <c r="A494" s="20">
        <v>493</v>
      </c>
      <c r="B494" s="1" t="s">
        <v>487</v>
      </c>
      <c r="C494" s="21">
        <f t="shared" si="21"/>
        <v>2038.0338983050847</v>
      </c>
      <c r="D494" s="22"/>
      <c r="E494" s="18">
        <v>2404.88</v>
      </c>
      <c r="F494" s="19">
        <f>Таблица2[[#This Row],[продажа + 50%
с НДС]]/118*100</f>
        <v>3057.0508474576272</v>
      </c>
      <c r="G494" s="23">
        <f t="shared" si="22"/>
        <v>3607.32</v>
      </c>
      <c r="H494" s="2"/>
      <c r="I494" s="2">
        <v>2404.88</v>
      </c>
      <c r="J494" s="34">
        <f>Таблица2[[#This Row],[Закупка
без НДС]]</f>
        <v>2038.0338983050847</v>
      </c>
      <c r="K494" s="34">
        <f t="shared" si="23"/>
        <v>2241.8372881355931</v>
      </c>
    </row>
    <row r="495" spans="1:11" x14ac:dyDescent="0.25">
      <c r="A495" s="17">
        <v>494</v>
      </c>
      <c r="B495" s="1" t="s">
        <v>488</v>
      </c>
      <c r="C495" s="21">
        <f t="shared" si="21"/>
        <v>2533.898305084746</v>
      </c>
      <c r="D495" s="22"/>
      <c r="E495" s="18">
        <v>2990</v>
      </c>
      <c r="F495" s="19">
        <f>Таблица2[[#This Row],[продажа + 50%
с НДС]]/118*100</f>
        <v>3800.8474576271183</v>
      </c>
      <c r="G495" s="23">
        <f t="shared" si="22"/>
        <v>4485</v>
      </c>
      <c r="H495" s="2"/>
      <c r="I495" s="2">
        <v>2990</v>
      </c>
      <c r="J495" s="34">
        <f>Таблица2[[#This Row],[Закупка
без НДС]]</f>
        <v>2533.898305084746</v>
      </c>
      <c r="K495" s="34">
        <f t="shared" si="23"/>
        <v>2787.2881355932204</v>
      </c>
    </row>
    <row r="496" spans="1:11" x14ac:dyDescent="0.25">
      <c r="A496" s="20">
        <v>495</v>
      </c>
      <c r="B496" s="1" t="s">
        <v>489</v>
      </c>
      <c r="C496" s="21">
        <f t="shared" si="21"/>
        <v>2166.7796610169494</v>
      </c>
      <c r="D496" s="22">
        <v>75.2</v>
      </c>
      <c r="E496" s="24">
        <f>Таблица2[[#This Row],[цены в долларах]]*$I$1</f>
        <v>2556.8000000000002</v>
      </c>
      <c r="F496" s="19">
        <f>Таблица2[[#This Row],[продажа + 50%
с НДС]]/118*100</f>
        <v>3250.1694915254234</v>
      </c>
      <c r="G496" s="23">
        <f t="shared" si="22"/>
        <v>3835.2</v>
      </c>
      <c r="H496" s="2" t="s">
        <v>862</v>
      </c>
      <c r="I496" s="2"/>
      <c r="J496" s="34">
        <f>Таблица2[[#This Row],[Закупка
без НДС]]</f>
        <v>2166.7796610169494</v>
      </c>
      <c r="K496" s="34">
        <f t="shared" si="23"/>
        <v>2383.4576271186443</v>
      </c>
    </row>
    <row r="497" spans="1:11" x14ac:dyDescent="0.25">
      <c r="A497" s="20">
        <v>496</v>
      </c>
      <c r="B497" s="1" t="s">
        <v>490</v>
      </c>
      <c r="C497" s="21">
        <f t="shared" si="21"/>
        <v>1908.4745762711864</v>
      </c>
      <c r="D497" s="22"/>
      <c r="E497" s="18">
        <v>2252</v>
      </c>
      <c r="F497" s="19">
        <f>Таблица2[[#This Row],[продажа + 50%
с НДС]]/118*100</f>
        <v>2862.7118644067796</v>
      </c>
      <c r="G497" s="23">
        <f t="shared" si="22"/>
        <v>3378</v>
      </c>
      <c r="H497" s="2"/>
      <c r="I497" s="2">
        <v>2252</v>
      </c>
      <c r="J497" s="34">
        <f>Таблица2[[#This Row],[Закупка
без НДС]]</f>
        <v>1908.4745762711864</v>
      </c>
      <c r="K497" s="34">
        <f t="shared" si="23"/>
        <v>2099.3220338983051</v>
      </c>
    </row>
    <row r="498" spans="1:11" x14ac:dyDescent="0.25">
      <c r="A498" s="17">
        <v>497</v>
      </c>
      <c r="B498" s="1" t="s">
        <v>491</v>
      </c>
      <c r="C498" s="21">
        <f t="shared" si="21"/>
        <v>2584.5762711864409</v>
      </c>
      <c r="D498" s="22"/>
      <c r="E498" s="18">
        <v>3049.8</v>
      </c>
      <c r="F498" s="19">
        <f>Таблица2[[#This Row],[продажа + 50%
с НДС]]/118*100</f>
        <v>3876.8644067796608</v>
      </c>
      <c r="G498" s="23">
        <f t="shared" si="22"/>
        <v>4574.7</v>
      </c>
      <c r="H498" s="2"/>
      <c r="I498" s="2">
        <v>3049.8</v>
      </c>
      <c r="J498" s="34">
        <f>Таблица2[[#This Row],[Закупка
без НДС]]</f>
        <v>2584.5762711864409</v>
      </c>
      <c r="K498" s="34">
        <f t="shared" si="23"/>
        <v>2843.0338983050851</v>
      </c>
    </row>
    <row r="499" spans="1:11" x14ac:dyDescent="0.25">
      <c r="A499" s="20">
        <v>498</v>
      </c>
      <c r="B499" s="1" t="s">
        <v>492</v>
      </c>
      <c r="C499" s="21">
        <f t="shared" si="21"/>
        <v>2745.9322033898306</v>
      </c>
      <c r="D499" s="22">
        <v>95.3</v>
      </c>
      <c r="E499" s="24">
        <f>Таблица2[[#This Row],[цены в долларах]]*$I$1</f>
        <v>3240.2</v>
      </c>
      <c r="F499" s="19">
        <f>Таблица2[[#This Row],[продажа + 50%
с НДС]]/118*100</f>
        <v>4118.8983050847464</v>
      </c>
      <c r="G499" s="23">
        <f t="shared" si="22"/>
        <v>4860.3</v>
      </c>
      <c r="H499" s="2" t="s">
        <v>863</v>
      </c>
      <c r="I499" s="2"/>
      <c r="J499" s="34">
        <f>Таблица2[[#This Row],[Закупка
без НДС]]</f>
        <v>2745.9322033898306</v>
      </c>
      <c r="K499" s="34">
        <f t="shared" si="23"/>
        <v>3020.5254237288136</v>
      </c>
    </row>
    <row r="500" spans="1:11" x14ac:dyDescent="0.25">
      <c r="A500" s="20">
        <v>499</v>
      </c>
      <c r="B500" s="1" t="s">
        <v>493</v>
      </c>
      <c r="C500" s="21">
        <f t="shared" si="21"/>
        <v>2427.9661016949153</v>
      </c>
      <c r="D500" s="22"/>
      <c r="E500" s="18">
        <v>2865</v>
      </c>
      <c r="F500" s="19">
        <f>Таблица2[[#This Row],[продажа + 50%
с НДС]]/118*100</f>
        <v>3641.9491525423732</v>
      </c>
      <c r="G500" s="23">
        <f t="shared" si="22"/>
        <v>4297.5</v>
      </c>
      <c r="H500" s="2"/>
      <c r="I500" s="2">
        <v>2865</v>
      </c>
      <c r="J500" s="34">
        <f>Таблица2[[#This Row],[Закупка
без НДС]]</f>
        <v>2427.9661016949153</v>
      </c>
      <c r="K500" s="34">
        <f t="shared" si="23"/>
        <v>2670.7627118644068</v>
      </c>
    </row>
    <row r="501" spans="1:11" x14ac:dyDescent="0.25">
      <c r="A501" s="17">
        <v>500</v>
      </c>
      <c r="B501" s="1" t="s">
        <v>494</v>
      </c>
      <c r="C501" s="21">
        <f t="shared" si="21"/>
        <v>3150.8474576271187</v>
      </c>
      <c r="D501" s="22"/>
      <c r="E501" s="18">
        <v>3718</v>
      </c>
      <c r="F501" s="19">
        <f>Таблица2[[#This Row],[продажа + 50%
с НДС]]/118*100</f>
        <v>4726.2711864406783</v>
      </c>
      <c r="G501" s="23">
        <f t="shared" si="22"/>
        <v>5577</v>
      </c>
      <c r="H501" s="2"/>
      <c r="I501" s="2">
        <v>3718</v>
      </c>
      <c r="J501" s="34">
        <f>Таблица2[[#This Row],[Закупка
без НДС]]</f>
        <v>3150.8474576271187</v>
      </c>
      <c r="K501" s="34">
        <f t="shared" si="23"/>
        <v>3465.9322033898306</v>
      </c>
    </row>
    <row r="502" spans="1:11" x14ac:dyDescent="0.25">
      <c r="A502" s="20">
        <v>501</v>
      </c>
      <c r="B502" s="1" t="s">
        <v>495</v>
      </c>
      <c r="C502" s="21">
        <f t="shared" si="21"/>
        <v>3313.5593220338983</v>
      </c>
      <c r="D502" s="22">
        <v>115</v>
      </c>
      <c r="E502" s="24">
        <f>Таблица2[[#This Row],[цены в долларах]]*$I$1</f>
        <v>3910</v>
      </c>
      <c r="F502" s="19">
        <f>Таблица2[[#This Row],[продажа + 50%
с НДС]]/118*100</f>
        <v>4970.3389830508477</v>
      </c>
      <c r="G502" s="23">
        <f t="shared" si="22"/>
        <v>5865</v>
      </c>
      <c r="H502" s="2" t="s">
        <v>864</v>
      </c>
      <c r="I502" s="2"/>
      <c r="J502" s="34">
        <f>Таблица2[[#This Row],[Закупка
без НДС]]</f>
        <v>3313.5593220338983</v>
      </c>
      <c r="K502" s="34">
        <f t="shared" si="23"/>
        <v>3644.9152542372881</v>
      </c>
    </row>
    <row r="503" spans="1:11" x14ac:dyDescent="0.25">
      <c r="A503" s="20">
        <v>502</v>
      </c>
      <c r="B503" s="1" t="s">
        <v>496</v>
      </c>
      <c r="C503" s="21">
        <f t="shared" si="21"/>
        <v>3300.8474576271187</v>
      </c>
      <c r="D503" s="22"/>
      <c r="E503" s="18">
        <v>3895</v>
      </c>
      <c r="F503" s="19">
        <f>Таблица2[[#This Row],[продажа + 50%
с НДС]]/118*100</f>
        <v>4951.2711864406783</v>
      </c>
      <c r="G503" s="23">
        <f t="shared" si="22"/>
        <v>5842.5</v>
      </c>
      <c r="H503" s="2"/>
      <c r="I503" s="2">
        <v>3895</v>
      </c>
      <c r="J503" s="34">
        <f>Таблица2[[#This Row],[Закупка
без НДС]]</f>
        <v>3300.8474576271187</v>
      </c>
      <c r="K503" s="34">
        <f t="shared" si="23"/>
        <v>3630.9322033898306</v>
      </c>
    </row>
    <row r="504" spans="1:11" x14ac:dyDescent="0.25">
      <c r="A504" s="17">
        <v>503</v>
      </c>
      <c r="B504" s="1" t="s">
        <v>497</v>
      </c>
      <c r="C504" s="21">
        <f t="shared" si="21"/>
        <v>4562.7118644067796</v>
      </c>
      <c r="D504" s="22"/>
      <c r="E504" s="18">
        <v>5384</v>
      </c>
      <c r="F504" s="19">
        <f>Таблица2[[#This Row],[продажа + 50%
с НДС]]/118*100</f>
        <v>6844.0677966101684</v>
      </c>
      <c r="G504" s="23">
        <f t="shared" si="22"/>
        <v>8076</v>
      </c>
      <c r="H504" s="2"/>
      <c r="I504" s="2">
        <v>5384</v>
      </c>
      <c r="J504" s="34">
        <f>Таблица2[[#This Row],[Закупка
без НДС]]</f>
        <v>4562.7118644067796</v>
      </c>
      <c r="K504" s="34">
        <f t="shared" si="23"/>
        <v>5018.9830508474579</v>
      </c>
    </row>
    <row r="505" spans="1:11" x14ac:dyDescent="0.25">
      <c r="A505" s="20">
        <v>504</v>
      </c>
      <c r="B505" s="1" t="s">
        <v>498</v>
      </c>
      <c r="C505" s="21">
        <f t="shared" si="21"/>
        <v>4869.4915254237285</v>
      </c>
      <c r="D505" s="22">
        <v>169</v>
      </c>
      <c r="E505" s="24">
        <f>Таблица2[[#This Row],[цены в долларах]]*$I$1</f>
        <v>5746</v>
      </c>
      <c r="F505" s="19">
        <f>Таблица2[[#This Row],[продажа + 50%
с НДС]]/118*100</f>
        <v>7304.2372881355932</v>
      </c>
      <c r="G505" s="23">
        <f t="shared" si="22"/>
        <v>8619</v>
      </c>
      <c r="H505" s="2" t="s">
        <v>865</v>
      </c>
      <c r="I505" s="2"/>
      <c r="J505" s="34">
        <f>Таблица2[[#This Row],[Закупка
без НДС]]</f>
        <v>4869.4915254237285</v>
      </c>
      <c r="K505" s="34">
        <f t="shared" si="23"/>
        <v>5356.4406779661022</v>
      </c>
    </row>
    <row r="506" spans="1:11" x14ac:dyDescent="0.25">
      <c r="A506" s="20">
        <v>505</v>
      </c>
      <c r="B506" s="1" t="s">
        <v>499</v>
      </c>
      <c r="C506" s="21">
        <f t="shared" si="21"/>
        <v>4455.0847457627115</v>
      </c>
      <c r="D506" s="22"/>
      <c r="E506" s="18">
        <v>5257</v>
      </c>
      <c r="F506" s="19">
        <f>Таблица2[[#This Row],[продажа + 50%
с НДС]]/118*100</f>
        <v>6682.6271186440681</v>
      </c>
      <c r="G506" s="23">
        <f t="shared" si="22"/>
        <v>7885.5</v>
      </c>
      <c r="H506" s="2"/>
      <c r="I506" s="2">
        <v>5257</v>
      </c>
      <c r="J506" s="34">
        <f>Таблица2[[#This Row],[Закупка
без НДС]]</f>
        <v>4455.0847457627115</v>
      </c>
      <c r="K506" s="34">
        <f t="shared" si="23"/>
        <v>4900.593220338983</v>
      </c>
    </row>
    <row r="507" spans="1:11" x14ac:dyDescent="0.25">
      <c r="A507" s="17">
        <v>506</v>
      </c>
      <c r="B507" s="1" t="s">
        <v>500</v>
      </c>
      <c r="C507" s="21">
        <f t="shared" si="21"/>
        <v>5864.406779661017</v>
      </c>
      <c r="D507" s="22"/>
      <c r="E507" s="18">
        <v>6920</v>
      </c>
      <c r="F507" s="19">
        <f>Таблица2[[#This Row],[продажа + 50%
с НДС]]/118*100</f>
        <v>8796.6101694915251</v>
      </c>
      <c r="G507" s="23">
        <f t="shared" si="22"/>
        <v>10380</v>
      </c>
      <c r="H507" s="2"/>
      <c r="I507" s="2">
        <v>6920</v>
      </c>
      <c r="J507" s="34">
        <f>Таблица2[[#This Row],[Закупка
без НДС]]</f>
        <v>5864.406779661017</v>
      </c>
      <c r="K507" s="34">
        <f t="shared" si="23"/>
        <v>6450.8474576271183</v>
      </c>
    </row>
    <row r="508" spans="1:11" x14ac:dyDescent="0.25">
      <c r="A508" s="20">
        <v>507</v>
      </c>
      <c r="B508" s="1" t="s">
        <v>501</v>
      </c>
      <c r="C508" s="21">
        <f t="shared" si="21"/>
        <v>6958.4745762711864</v>
      </c>
      <c r="D508" s="22"/>
      <c r="E508" s="18">
        <v>8211</v>
      </c>
      <c r="F508" s="19">
        <f>Таблица2[[#This Row],[продажа + 50%
с НДС]]/118*100</f>
        <v>10437.71186440678</v>
      </c>
      <c r="G508" s="23">
        <f t="shared" si="22"/>
        <v>12316.5</v>
      </c>
      <c r="H508" s="2"/>
      <c r="I508" s="2">
        <v>8211</v>
      </c>
      <c r="J508" s="34">
        <f>Таблица2[[#This Row],[Закупка
без НДС]]</f>
        <v>6958.4745762711864</v>
      </c>
      <c r="K508" s="34">
        <f t="shared" si="23"/>
        <v>7654.3220338983056</v>
      </c>
    </row>
    <row r="509" spans="1:11" x14ac:dyDescent="0.25">
      <c r="A509" s="20">
        <v>508</v>
      </c>
      <c r="B509" s="1" t="s">
        <v>502</v>
      </c>
      <c r="C509" s="21">
        <f t="shared" si="21"/>
        <v>2146.6101694915255</v>
      </c>
      <c r="D509" s="22"/>
      <c r="E509" s="18">
        <v>2533</v>
      </c>
      <c r="F509" s="19">
        <f>Таблица2[[#This Row],[продажа + 50%
с НДС]]/118*100</f>
        <v>3219.9152542372881</v>
      </c>
      <c r="G509" s="23">
        <f t="shared" si="22"/>
        <v>3799.5</v>
      </c>
      <c r="H509" s="2"/>
      <c r="I509" s="2">
        <v>2533</v>
      </c>
      <c r="J509" s="34">
        <f>Таблица2[[#This Row],[Закупка
без НДС]]</f>
        <v>2146.6101694915255</v>
      </c>
      <c r="K509" s="34">
        <f t="shared" si="23"/>
        <v>2361.2711864406783</v>
      </c>
    </row>
    <row r="510" spans="1:11" x14ac:dyDescent="0.25">
      <c r="A510" s="17">
        <v>509</v>
      </c>
      <c r="B510" s="1" t="s">
        <v>503</v>
      </c>
      <c r="C510" s="21">
        <f t="shared" si="21"/>
        <v>2455.9322033898306</v>
      </c>
      <c r="D510" s="22"/>
      <c r="E510" s="18">
        <v>2898</v>
      </c>
      <c r="F510" s="19">
        <f>Таблица2[[#This Row],[продажа + 50%
с НДС]]/118*100</f>
        <v>3683.898305084746</v>
      </c>
      <c r="G510" s="23">
        <f t="shared" si="22"/>
        <v>4347</v>
      </c>
      <c r="H510" s="2"/>
      <c r="I510" s="2">
        <v>2898</v>
      </c>
      <c r="J510" s="34">
        <f>Таблица2[[#This Row],[Закупка
без НДС]]</f>
        <v>2455.9322033898306</v>
      </c>
      <c r="K510" s="34">
        <f t="shared" si="23"/>
        <v>2701.5254237288136</v>
      </c>
    </row>
    <row r="511" spans="1:11" x14ac:dyDescent="0.25">
      <c r="A511" s="20">
        <v>510</v>
      </c>
      <c r="B511" s="1" t="s">
        <v>504</v>
      </c>
      <c r="C511" s="21">
        <f t="shared" si="21"/>
        <v>3031.906779661017</v>
      </c>
      <c r="D511" s="22"/>
      <c r="E511" s="18">
        <v>3577.65</v>
      </c>
      <c r="F511" s="19">
        <f>Таблица2[[#This Row],[продажа + 50%
с НДС]]/118*100</f>
        <v>4547.8601694915251</v>
      </c>
      <c r="G511" s="23">
        <f t="shared" si="22"/>
        <v>5366.4750000000004</v>
      </c>
      <c r="H511" s="2"/>
      <c r="I511" s="2">
        <v>3577.65</v>
      </c>
      <c r="J511" s="34">
        <f>Таблица2[[#This Row],[Закупка
без НДС]]</f>
        <v>3031.906779661017</v>
      </c>
      <c r="K511" s="34">
        <f t="shared" si="23"/>
        <v>3335.0974576271187</v>
      </c>
    </row>
    <row r="512" spans="1:11" x14ac:dyDescent="0.25">
      <c r="A512" s="20">
        <v>511</v>
      </c>
      <c r="B512" s="1" t="s">
        <v>505</v>
      </c>
      <c r="C512" s="21">
        <f t="shared" si="21"/>
        <v>4294.0677966101694</v>
      </c>
      <c r="D512" s="22"/>
      <c r="E512" s="18">
        <v>5067</v>
      </c>
      <c r="F512" s="19">
        <f>Таблица2[[#This Row],[продажа + 50%
с НДС]]/118*100</f>
        <v>6441.1016949152536</v>
      </c>
      <c r="G512" s="23">
        <f t="shared" si="22"/>
        <v>7600.5</v>
      </c>
      <c r="H512" s="2"/>
      <c r="I512" s="2">
        <v>5067</v>
      </c>
      <c r="J512" s="34">
        <f>Таблица2[[#This Row],[Закупка
без НДС]]</f>
        <v>4294.0677966101694</v>
      </c>
      <c r="K512" s="34">
        <f t="shared" si="23"/>
        <v>4723.4745762711864</v>
      </c>
    </row>
    <row r="513" spans="1:11" x14ac:dyDescent="0.25">
      <c r="A513" s="17">
        <v>512</v>
      </c>
      <c r="B513" s="1" t="s">
        <v>506</v>
      </c>
      <c r="C513" s="21">
        <f t="shared" ref="C513:C576" si="24">E513*100/118</f>
        <v>5119.4491525423728</v>
      </c>
      <c r="D513" s="22"/>
      <c r="E513" s="18">
        <v>6040.95</v>
      </c>
      <c r="F513" s="19">
        <f>Таблица2[[#This Row],[продажа + 50%
с НДС]]/118*100</f>
        <v>7679.1737288135591</v>
      </c>
      <c r="G513" s="23">
        <f t="shared" si="22"/>
        <v>9061.4249999999993</v>
      </c>
      <c r="H513" s="2"/>
      <c r="I513" s="2">
        <v>6040.95</v>
      </c>
      <c r="J513" s="34">
        <f>Таблица2[[#This Row],[Закупка
без НДС]]</f>
        <v>5119.4491525423728</v>
      </c>
      <c r="K513" s="34">
        <f t="shared" si="23"/>
        <v>5631.3940677966093</v>
      </c>
    </row>
    <row r="514" spans="1:11" x14ac:dyDescent="0.25">
      <c r="A514" s="20">
        <v>513</v>
      </c>
      <c r="B514" s="1" t="s">
        <v>507</v>
      </c>
      <c r="C514" s="21">
        <f t="shared" si="24"/>
        <v>5367.7966101694919</v>
      </c>
      <c r="D514" s="22"/>
      <c r="E514" s="18">
        <v>6334</v>
      </c>
      <c r="F514" s="19">
        <f>Таблица2[[#This Row],[продажа + 50%
с НДС]]/118*100</f>
        <v>8051.6949152542365</v>
      </c>
      <c r="G514" s="23">
        <f t="shared" ref="G514:G577" si="25">E514*(100+$H$1)/100</f>
        <v>9501</v>
      </c>
      <c r="H514" s="2"/>
      <c r="I514" s="2">
        <v>6334</v>
      </c>
      <c r="J514" s="34">
        <f>Таблица2[[#This Row],[Закупка
без НДС]]</f>
        <v>5367.7966101694919</v>
      </c>
      <c r="K514" s="34">
        <f t="shared" si="23"/>
        <v>5904.5762711864409</v>
      </c>
    </row>
    <row r="515" spans="1:11" x14ac:dyDescent="0.25">
      <c r="A515" s="20">
        <v>514</v>
      </c>
      <c r="B515" s="1" t="s">
        <v>508</v>
      </c>
      <c r="C515" s="21">
        <f t="shared" si="24"/>
        <v>7554.2372881355932</v>
      </c>
      <c r="D515" s="22"/>
      <c r="E515" s="18">
        <v>8914</v>
      </c>
      <c r="F515" s="19">
        <f>Таблица2[[#This Row],[продажа + 50%
с НДС]]/118*100</f>
        <v>11331.355932203389</v>
      </c>
      <c r="G515" s="23">
        <f t="shared" si="25"/>
        <v>13371</v>
      </c>
      <c r="H515" s="2"/>
      <c r="I515" s="2">
        <v>8914</v>
      </c>
      <c r="J515" s="34">
        <f>Таблица2[[#This Row],[Закупка
без НДС]]</f>
        <v>7554.2372881355932</v>
      </c>
      <c r="K515" s="34">
        <f t="shared" ref="K515:K578" si="26">J515*110/100</f>
        <v>8309.6610169491523</v>
      </c>
    </row>
    <row r="516" spans="1:11" x14ac:dyDescent="0.25">
      <c r="A516" s="17">
        <v>515</v>
      </c>
      <c r="B516" s="1" t="s">
        <v>509</v>
      </c>
      <c r="C516" s="21">
        <f t="shared" si="24"/>
        <v>2883.0508474576272</v>
      </c>
      <c r="D516" s="22"/>
      <c r="E516" s="18">
        <v>3402</v>
      </c>
      <c r="F516" s="19">
        <f>Таблица2[[#This Row],[продажа + 50%
с НДС]]/118*100</f>
        <v>4324.5762711864409</v>
      </c>
      <c r="G516" s="23">
        <f t="shared" si="25"/>
        <v>5103</v>
      </c>
      <c r="H516" s="2"/>
      <c r="I516" s="2">
        <v>3402</v>
      </c>
      <c r="J516" s="34">
        <f>Таблица2[[#This Row],[Закупка
без НДС]]</f>
        <v>2883.0508474576272</v>
      </c>
      <c r="K516" s="34">
        <f t="shared" si="26"/>
        <v>3171.3559322033898</v>
      </c>
    </row>
    <row r="517" spans="1:11" x14ac:dyDescent="0.25">
      <c r="A517" s="20">
        <v>516</v>
      </c>
      <c r="B517" s="1" t="s">
        <v>510</v>
      </c>
      <c r="C517" s="21">
        <f t="shared" si="24"/>
        <v>3976.2711864406779</v>
      </c>
      <c r="D517" s="22"/>
      <c r="E517" s="18">
        <v>4692</v>
      </c>
      <c r="F517" s="19">
        <f>Таблица2[[#This Row],[продажа + 50%
с НДС]]/118*100</f>
        <v>5964.406779661017</v>
      </c>
      <c r="G517" s="23">
        <f t="shared" si="25"/>
        <v>7038</v>
      </c>
      <c r="H517" s="2"/>
      <c r="I517" s="2">
        <v>4692</v>
      </c>
      <c r="J517" s="34">
        <f>Таблица2[[#This Row],[Закупка
без НДС]]</f>
        <v>3976.2711864406779</v>
      </c>
      <c r="K517" s="34">
        <f t="shared" si="26"/>
        <v>4373.8983050847455</v>
      </c>
    </row>
    <row r="518" spans="1:11" x14ac:dyDescent="0.25">
      <c r="A518" s="20">
        <v>517</v>
      </c>
      <c r="B518" s="1" t="s">
        <v>511</v>
      </c>
      <c r="C518" s="21">
        <f t="shared" si="24"/>
        <v>3083.0508474576272</v>
      </c>
      <c r="D518" s="22">
        <v>107</v>
      </c>
      <c r="E518" s="24">
        <f>Таблица2[[#This Row],[цены в долларах]]*$I$1</f>
        <v>3638</v>
      </c>
      <c r="F518" s="19">
        <f>Таблица2[[#This Row],[продажа + 50%
с НДС]]/118*100</f>
        <v>4624.5762711864409</v>
      </c>
      <c r="G518" s="23">
        <f t="shared" si="25"/>
        <v>5457</v>
      </c>
      <c r="H518" s="2" t="s">
        <v>928</v>
      </c>
      <c r="I518" s="2"/>
      <c r="J518" s="34">
        <f>Таблица2[[#This Row],[Закупка
без НДС]]</f>
        <v>3083.0508474576272</v>
      </c>
      <c r="K518" s="34">
        <f t="shared" si="26"/>
        <v>3391.3559322033898</v>
      </c>
    </row>
    <row r="519" spans="1:11" x14ac:dyDescent="0.25">
      <c r="A519" s="17">
        <v>518</v>
      </c>
      <c r="B519" s="1" t="s">
        <v>512</v>
      </c>
      <c r="C519" s="21">
        <f t="shared" si="24"/>
        <v>2495.7627118644068</v>
      </c>
      <c r="D519" s="22"/>
      <c r="E519" s="18">
        <v>2945</v>
      </c>
      <c r="F519" s="19">
        <f>Таблица2[[#This Row],[продажа + 50%
с НДС]]/118*100</f>
        <v>3743.6440677966102</v>
      </c>
      <c r="G519" s="23">
        <f t="shared" si="25"/>
        <v>4417.5</v>
      </c>
      <c r="H519" s="2"/>
      <c r="I519" s="2">
        <v>2945</v>
      </c>
      <c r="J519" s="34">
        <f>Таблица2[[#This Row],[Закупка
без НДС]]</f>
        <v>2495.7627118644068</v>
      </c>
      <c r="K519" s="34">
        <f t="shared" si="26"/>
        <v>2745.3389830508472</v>
      </c>
    </row>
    <row r="520" spans="1:11" x14ac:dyDescent="0.25">
      <c r="A520" s="20">
        <v>519</v>
      </c>
      <c r="B520" s="1" t="s">
        <v>513</v>
      </c>
      <c r="C520" s="21">
        <f t="shared" si="24"/>
        <v>3628.3474576271187</v>
      </c>
      <c r="D520" s="22"/>
      <c r="E520" s="18">
        <v>4281.45</v>
      </c>
      <c r="F520" s="19">
        <f>Таблица2[[#This Row],[продажа + 50%
с НДС]]/118*100</f>
        <v>5442.5211864406783</v>
      </c>
      <c r="G520" s="23">
        <f t="shared" si="25"/>
        <v>6422.1750000000002</v>
      </c>
      <c r="H520" s="2"/>
      <c r="I520" s="2">
        <v>4281.45</v>
      </c>
      <c r="J520" s="34">
        <f>Таблица2[[#This Row],[Закупка
без НДС]]</f>
        <v>3628.3474576271187</v>
      </c>
      <c r="K520" s="34">
        <f t="shared" si="26"/>
        <v>3991.1822033898306</v>
      </c>
    </row>
    <row r="521" spans="1:11" x14ac:dyDescent="0.25">
      <c r="A521" s="20">
        <v>520</v>
      </c>
      <c r="B521" s="1" t="s">
        <v>514</v>
      </c>
      <c r="C521" s="21">
        <f t="shared" si="24"/>
        <v>3889.8305084745762</v>
      </c>
      <c r="D521" s="22">
        <v>135</v>
      </c>
      <c r="E521" s="24">
        <f>Таблица2[[#This Row],[цены в долларах]]*$I$1</f>
        <v>4590</v>
      </c>
      <c r="F521" s="19">
        <f>Таблица2[[#This Row],[продажа + 50%
с НДС]]/118*100</f>
        <v>5834.7457627118647</v>
      </c>
      <c r="G521" s="23">
        <f t="shared" si="25"/>
        <v>6885</v>
      </c>
      <c r="H521" s="2" t="s">
        <v>866</v>
      </c>
      <c r="I521" s="2"/>
      <c r="J521" s="34">
        <f>Таблица2[[#This Row],[Закупка
без НДС]]</f>
        <v>3889.8305084745762</v>
      </c>
      <c r="K521" s="34">
        <f t="shared" si="26"/>
        <v>4278.8135593220331</v>
      </c>
    </row>
    <row r="522" spans="1:11" x14ac:dyDescent="0.25">
      <c r="A522" s="17">
        <v>521</v>
      </c>
      <c r="B522" s="1" t="s">
        <v>515</v>
      </c>
      <c r="C522" s="21">
        <f t="shared" si="24"/>
        <v>3555.0847457627119</v>
      </c>
      <c r="D522" s="22"/>
      <c r="E522" s="18">
        <v>4195</v>
      </c>
      <c r="F522" s="19">
        <f>Таблица2[[#This Row],[продажа + 50%
с НДС]]/118*100</f>
        <v>5332.6271186440681</v>
      </c>
      <c r="G522" s="23">
        <f t="shared" si="25"/>
        <v>6292.5</v>
      </c>
      <c r="H522" s="2"/>
      <c r="I522" s="2">
        <v>4195</v>
      </c>
      <c r="J522" s="34">
        <f>Таблица2[[#This Row],[Закупка
без НДС]]</f>
        <v>3555.0847457627119</v>
      </c>
      <c r="K522" s="34">
        <f t="shared" si="26"/>
        <v>3910.5932203389834</v>
      </c>
    </row>
    <row r="523" spans="1:11" x14ac:dyDescent="0.25">
      <c r="A523" s="20">
        <v>522</v>
      </c>
      <c r="B523" s="1" t="s">
        <v>516</v>
      </c>
      <c r="C523" s="21">
        <f t="shared" si="24"/>
        <v>4622.4152542372885</v>
      </c>
      <c r="D523" s="22"/>
      <c r="E523" s="18">
        <v>5454.45</v>
      </c>
      <c r="F523" s="19">
        <f>Таблица2[[#This Row],[продажа + 50%
с НДС]]/118*100</f>
        <v>6933.6228813559328</v>
      </c>
      <c r="G523" s="23">
        <f t="shared" si="25"/>
        <v>8181.6750000000002</v>
      </c>
      <c r="H523" s="2"/>
      <c r="I523" s="2">
        <v>5454.45</v>
      </c>
      <c r="J523" s="34">
        <f>Таблица2[[#This Row],[Закупка
без НДС]]</f>
        <v>4622.4152542372885</v>
      </c>
      <c r="K523" s="34">
        <f t="shared" si="26"/>
        <v>5084.656779661017</v>
      </c>
    </row>
    <row r="524" spans="1:11" x14ac:dyDescent="0.25">
      <c r="A524" s="20">
        <v>523</v>
      </c>
      <c r="B524" s="1" t="s">
        <v>517</v>
      </c>
      <c r="C524" s="21">
        <f t="shared" si="24"/>
        <v>4927.1186440677966</v>
      </c>
      <c r="D524" s="22">
        <v>171</v>
      </c>
      <c r="E524" s="24">
        <f>Таблица2[[#This Row],[цены в долларах]]*$I$1</f>
        <v>5814</v>
      </c>
      <c r="F524" s="19">
        <f>Таблица2[[#This Row],[продажа + 50%
с НДС]]/118*100</f>
        <v>7390.6779661016953</v>
      </c>
      <c r="G524" s="23">
        <f t="shared" si="25"/>
        <v>8721</v>
      </c>
      <c r="H524" s="2" t="s">
        <v>867</v>
      </c>
      <c r="I524" s="2"/>
      <c r="J524" s="34">
        <f>Таблица2[[#This Row],[Закупка
без НДС]]</f>
        <v>4927.1186440677966</v>
      </c>
      <c r="K524" s="34">
        <f t="shared" si="26"/>
        <v>5419.8305084745762</v>
      </c>
    </row>
    <row r="525" spans="1:11" x14ac:dyDescent="0.25">
      <c r="A525" s="17">
        <v>524</v>
      </c>
      <c r="B525" s="1" t="s">
        <v>518</v>
      </c>
      <c r="C525" s="21">
        <f t="shared" si="24"/>
        <v>4849.1525423728817</v>
      </c>
      <c r="D525" s="22"/>
      <c r="E525" s="18">
        <v>5722</v>
      </c>
      <c r="F525" s="19">
        <f>Таблица2[[#This Row],[продажа + 50%
с НДС]]/118*100</f>
        <v>7273.7288135593217</v>
      </c>
      <c r="G525" s="23">
        <f t="shared" si="25"/>
        <v>8583</v>
      </c>
      <c r="H525" s="2"/>
      <c r="I525" s="2">
        <v>5722</v>
      </c>
      <c r="J525" s="34">
        <f>Таблица2[[#This Row],[Закупка
без НДС]]</f>
        <v>4849.1525423728817</v>
      </c>
      <c r="K525" s="34">
        <f t="shared" si="26"/>
        <v>5334.0677966101703</v>
      </c>
    </row>
    <row r="526" spans="1:11" x14ac:dyDescent="0.25">
      <c r="A526" s="20">
        <v>525</v>
      </c>
      <c r="B526" s="1" t="s">
        <v>519</v>
      </c>
      <c r="C526" s="21">
        <f t="shared" si="24"/>
        <v>6261.8644067796613</v>
      </c>
      <c r="D526" s="22"/>
      <c r="E526" s="18">
        <v>7389</v>
      </c>
      <c r="F526" s="19">
        <f>Таблица2[[#This Row],[продажа + 50%
с НДС]]/118*100</f>
        <v>9392.7966101694929</v>
      </c>
      <c r="G526" s="23">
        <f t="shared" si="25"/>
        <v>11083.5</v>
      </c>
      <c r="H526" s="2"/>
      <c r="I526" s="2">
        <v>7389</v>
      </c>
      <c r="J526" s="34">
        <f>Таблица2[[#This Row],[Закупка
без НДС]]</f>
        <v>6261.8644067796613</v>
      </c>
      <c r="K526" s="34">
        <f t="shared" si="26"/>
        <v>6888.0508474576272</v>
      </c>
    </row>
    <row r="527" spans="1:11" x14ac:dyDescent="0.25">
      <c r="A527" s="20">
        <v>526</v>
      </c>
      <c r="B527" s="1" t="s">
        <v>520</v>
      </c>
      <c r="C527" s="21">
        <f t="shared" si="24"/>
        <v>6079.6610169491523</v>
      </c>
      <c r="D527" s="22">
        <v>211</v>
      </c>
      <c r="E527" s="24">
        <f>Таблица2[[#This Row],[цены в долларах]]*$I$1</f>
        <v>7174</v>
      </c>
      <c r="F527" s="19">
        <f>Таблица2[[#This Row],[продажа + 50%
с НДС]]/118*100</f>
        <v>9119.4915254237294</v>
      </c>
      <c r="G527" s="23">
        <f t="shared" si="25"/>
        <v>10761</v>
      </c>
      <c r="H527" s="2" t="s">
        <v>868</v>
      </c>
      <c r="I527" s="2"/>
      <c r="J527" s="34">
        <f>Таблица2[[#This Row],[Закупка
без НДС]]</f>
        <v>6079.6610169491523</v>
      </c>
      <c r="K527" s="34">
        <f t="shared" si="26"/>
        <v>6687.6271186440672</v>
      </c>
    </row>
    <row r="528" spans="1:11" x14ac:dyDescent="0.25">
      <c r="A528" s="17">
        <v>527</v>
      </c>
      <c r="B528" s="1" t="s">
        <v>521</v>
      </c>
      <c r="C528" s="21">
        <f t="shared" si="24"/>
        <v>6313.5593220338988</v>
      </c>
      <c r="D528" s="22"/>
      <c r="E528" s="18">
        <v>7450</v>
      </c>
      <c r="F528" s="19">
        <f>Таблица2[[#This Row],[продажа + 50%
с НДС]]/118*100</f>
        <v>9470.3389830508477</v>
      </c>
      <c r="G528" s="23">
        <f t="shared" si="25"/>
        <v>11175</v>
      </c>
      <c r="H528" s="2"/>
      <c r="I528" s="2">
        <v>7450</v>
      </c>
      <c r="J528" s="34">
        <f>Таблица2[[#This Row],[Закупка
без НДС]]</f>
        <v>6313.5593220338988</v>
      </c>
      <c r="K528" s="34">
        <f t="shared" si="26"/>
        <v>6944.9152542372885</v>
      </c>
    </row>
    <row r="529" spans="1:11" x14ac:dyDescent="0.25">
      <c r="A529" s="20">
        <v>528</v>
      </c>
      <c r="B529" s="1" t="s">
        <v>522</v>
      </c>
      <c r="C529" s="21">
        <f t="shared" si="24"/>
        <v>8648.3898305084749</v>
      </c>
      <c r="D529" s="22"/>
      <c r="E529" s="18">
        <v>10205.1</v>
      </c>
      <c r="F529" s="19">
        <f>Таблица2[[#This Row],[продажа + 50%
с НДС]]/118*100</f>
        <v>12972.584745762711</v>
      </c>
      <c r="G529" s="23">
        <f t="shared" si="25"/>
        <v>15307.65</v>
      </c>
      <c r="H529" s="2"/>
      <c r="I529" s="2">
        <v>10205.1</v>
      </c>
      <c r="J529" s="34">
        <f>Таблица2[[#This Row],[Закупка
без НДС]]</f>
        <v>8648.3898305084749</v>
      </c>
      <c r="K529" s="34">
        <f t="shared" si="26"/>
        <v>9513.2288135593226</v>
      </c>
    </row>
    <row r="530" spans="1:11" x14ac:dyDescent="0.25">
      <c r="A530" s="20">
        <v>529</v>
      </c>
      <c r="B530" s="1" t="s">
        <v>523</v>
      </c>
      <c r="C530" s="21">
        <f t="shared" si="24"/>
        <v>8355.0847457627115</v>
      </c>
      <c r="D530" s="22"/>
      <c r="E530" s="18">
        <v>9859</v>
      </c>
      <c r="F530" s="19">
        <f>Таблица2[[#This Row],[продажа + 50%
с НДС]]/118*100</f>
        <v>12532.627118644068</v>
      </c>
      <c r="G530" s="23">
        <f t="shared" si="25"/>
        <v>14788.5</v>
      </c>
      <c r="H530" s="2"/>
      <c r="I530" s="2">
        <v>9859</v>
      </c>
      <c r="J530" s="34">
        <f>Таблица2[[#This Row],[Закупка
без НДС]]</f>
        <v>8355.0847457627115</v>
      </c>
      <c r="K530" s="34">
        <f t="shared" si="26"/>
        <v>9190.5932203389821</v>
      </c>
    </row>
    <row r="531" spans="1:11" x14ac:dyDescent="0.25">
      <c r="A531" s="17">
        <v>530</v>
      </c>
      <c r="B531" s="1" t="s">
        <v>524</v>
      </c>
      <c r="C531" s="21">
        <f t="shared" si="24"/>
        <v>4930.5762711864409</v>
      </c>
      <c r="D531" s="22"/>
      <c r="E531" s="18">
        <v>5818.08</v>
      </c>
      <c r="F531" s="19">
        <f>Таблица2[[#This Row],[продажа + 50%
с НДС]]/118*100</f>
        <v>7395.8644067796613</v>
      </c>
      <c r="G531" s="23">
        <f t="shared" si="25"/>
        <v>8727.1200000000008</v>
      </c>
      <c r="H531" s="2"/>
      <c r="I531" s="2">
        <v>5818.08</v>
      </c>
      <c r="J531" s="34">
        <f>Таблица2[[#This Row],[Закупка
без НДС]]</f>
        <v>4930.5762711864409</v>
      </c>
      <c r="K531" s="34">
        <f t="shared" si="26"/>
        <v>5423.6338983050846</v>
      </c>
    </row>
    <row r="532" spans="1:11" x14ac:dyDescent="0.25">
      <c r="A532" s="20">
        <v>531</v>
      </c>
      <c r="B532" s="1" t="s">
        <v>525</v>
      </c>
      <c r="C532" s="21">
        <f t="shared" si="24"/>
        <v>5056.7796610169489</v>
      </c>
      <c r="D532" s="22">
        <v>175.5</v>
      </c>
      <c r="E532" s="24">
        <f>Таблица2[[#This Row],[цены в долларах]]*$I$1</f>
        <v>5967</v>
      </c>
      <c r="F532" s="19">
        <f>Таблица2[[#This Row],[продажа + 50%
с НДС]]/118*100</f>
        <v>7585.1694915254238</v>
      </c>
      <c r="G532" s="23">
        <f t="shared" si="25"/>
        <v>8950.5</v>
      </c>
      <c r="H532" s="2" t="s">
        <v>869</v>
      </c>
      <c r="I532" s="2"/>
      <c r="J532" s="34">
        <f>Таблица2[[#This Row],[Закупка
без НДС]]</f>
        <v>5056.7796610169489</v>
      </c>
      <c r="K532" s="34">
        <f t="shared" si="26"/>
        <v>5562.4576271186443</v>
      </c>
    </row>
    <row r="533" spans="1:11" x14ac:dyDescent="0.25">
      <c r="A533" s="20">
        <v>532</v>
      </c>
      <c r="B533" s="1" t="s">
        <v>526</v>
      </c>
      <c r="C533" s="21">
        <f t="shared" si="24"/>
        <v>5028.8135593220341</v>
      </c>
      <c r="D533" s="22"/>
      <c r="E533" s="18">
        <v>5934</v>
      </c>
      <c r="F533" s="19">
        <f>Таблица2[[#This Row],[продажа + 50%
с НДС]]/118*100</f>
        <v>7543.2203389830502</v>
      </c>
      <c r="G533" s="23">
        <f t="shared" si="25"/>
        <v>8901</v>
      </c>
      <c r="H533" s="2"/>
      <c r="I533" s="2">
        <v>5934</v>
      </c>
      <c r="J533" s="34">
        <f>Таблица2[[#This Row],[Закупка
без НДС]]</f>
        <v>5028.8135593220341</v>
      </c>
      <c r="K533" s="34">
        <f t="shared" si="26"/>
        <v>5531.6949152542375</v>
      </c>
    </row>
    <row r="534" spans="1:11" x14ac:dyDescent="0.25">
      <c r="A534" s="17">
        <v>533</v>
      </c>
      <c r="B534" s="1" t="s">
        <v>527</v>
      </c>
      <c r="C534" s="21">
        <f t="shared" si="24"/>
        <v>6212.9237288135591</v>
      </c>
      <c r="D534" s="22"/>
      <c r="E534" s="18">
        <v>7331.25</v>
      </c>
      <c r="F534" s="19">
        <f>Таблица2[[#This Row],[продажа + 50%
с НДС]]/118*100</f>
        <v>9319.3855932203387</v>
      </c>
      <c r="G534" s="23">
        <f t="shared" si="25"/>
        <v>10996.875</v>
      </c>
      <c r="H534" s="2"/>
      <c r="I534" s="2">
        <v>7331.25</v>
      </c>
      <c r="J534" s="34">
        <f>Таблица2[[#This Row],[Закупка
без НДС]]</f>
        <v>6212.9237288135591</v>
      </c>
      <c r="K534" s="34">
        <f t="shared" si="26"/>
        <v>6834.2161016949149</v>
      </c>
    </row>
    <row r="535" spans="1:11" x14ac:dyDescent="0.25">
      <c r="A535" s="20">
        <v>534</v>
      </c>
      <c r="B535" s="1" t="s">
        <v>528</v>
      </c>
      <c r="C535" s="21">
        <f t="shared" si="24"/>
        <v>8673.7288135593226</v>
      </c>
      <c r="D535" s="22"/>
      <c r="E535" s="18">
        <v>10235</v>
      </c>
      <c r="F535" s="19">
        <f>Таблица2[[#This Row],[продажа + 50%
с НДС]]/118*100</f>
        <v>13010.593220338984</v>
      </c>
      <c r="G535" s="23">
        <f t="shared" si="25"/>
        <v>15352.5</v>
      </c>
      <c r="H535" s="2"/>
      <c r="I535" s="2">
        <v>10235</v>
      </c>
      <c r="J535" s="34">
        <f>Таблица2[[#This Row],[Закупка
без НДС]]</f>
        <v>8673.7288135593226</v>
      </c>
      <c r="K535" s="34">
        <f t="shared" si="26"/>
        <v>9541.1016949152545</v>
      </c>
    </row>
    <row r="536" spans="1:11" x14ac:dyDescent="0.25">
      <c r="A536" s="20">
        <v>535</v>
      </c>
      <c r="B536" s="1" t="s">
        <v>529</v>
      </c>
      <c r="C536" s="21">
        <f t="shared" si="24"/>
        <v>6281.3559322033898</v>
      </c>
      <c r="D536" s="22">
        <v>218</v>
      </c>
      <c r="E536" s="24">
        <f>Таблица2[[#This Row],[цены в долларах]]*$I$1</f>
        <v>7412</v>
      </c>
      <c r="F536" s="19">
        <f>Таблица2[[#This Row],[продажа + 50%
с НДС]]/118*100</f>
        <v>9422.033898305086</v>
      </c>
      <c r="G536" s="23">
        <f t="shared" si="25"/>
        <v>11118</v>
      </c>
      <c r="H536" s="2" t="s">
        <v>870</v>
      </c>
      <c r="I536" s="2"/>
      <c r="J536" s="34">
        <f>Таблица2[[#This Row],[Закупка
без НДС]]</f>
        <v>6281.3559322033898</v>
      </c>
      <c r="K536" s="34">
        <f t="shared" si="26"/>
        <v>6909.4915254237294</v>
      </c>
    </row>
    <row r="537" spans="1:11" x14ac:dyDescent="0.25">
      <c r="A537" s="17">
        <v>536</v>
      </c>
      <c r="B537" s="1" t="s">
        <v>530</v>
      </c>
      <c r="C537" s="21">
        <f t="shared" si="24"/>
        <v>6567.7966101694919</v>
      </c>
      <c r="D537" s="22"/>
      <c r="E537" s="18">
        <v>7750</v>
      </c>
      <c r="F537" s="19">
        <f>Таблица2[[#This Row],[продажа + 50%
с НДС]]/118*100</f>
        <v>9851.6949152542365</v>
      </c>
      <c r="G537" s="23">
        <f t="shared" si="25"/>
        <v>11625</v>
      </c>
      <c r="H537" s="2"/>
      <c r="I537" s="2">
        <v>7750</v>
      </c>
      <c r="J537" s="34">
        <f>Таблица2[[#This Row],[Закупка
без НДС]]</f>
        <v>6567.7966101694919</v>
      </c>
      <c r="K537" s="34">
        <f t="shared" si="26"/>
        <v>7224.5762711864409</v>
      </c>
    </row>
    <row r="538" spans="1:11" x14ac:dyDescent="0.25">
      <c r="A538" s="20">
        <v>537</v>
      </c>
      <c r="B538" s="1" t="s">
        <v>531</v>
      </c>
      <c r="C538" s="21">
        <f t="shared" si="24"/>
        <v>8599.6610169491523</v>
      </c>
      <c r="D538" s="22"/>
      <c r="E538" s="18">
        <v>10147.6</v>
      </c>
      <c r="F538" s="19">
        <f>Таблица2[[#This Row],[продажа + 50%
с НДС]]/118*100</f>
        <v>12899.491525423729</v>
      </c>
      <c r="G538" s="23">
        <f t="shared" si="25"/>
        <v>15221.4</v>
      </c>
      <c r="H538" s="2"/>
      <c r="I538" s="2">
        <v>10147.6</v>
      </c>
      <c r="J538" s="34">
        <f>Таблица2[[#This Row],[Закупка
без НДС]]</f>
        <v>8599.6610169491523</v>
      </c>
      <c r="K538" s="34">
        <f t="shared" si="26"/>
        <v>9459.6271186440663</v>
      </c>
    </row>
    <row r="539" spans="1:11" x14ac:dyDescent="0.25">
      <c r="A539" s="20">
        <v>538</v>
      </c>
      <c r="B539" s="1" t="s">
        <v>532</v>
      </c>
      <c r="C539" s="21">
        <f t="shared" si="24"/>
        <v>8701.6949152542365</v>
      </c>
      <c r="D539" s="22">
        <v>302</v>
      </c>
      <c r="E539" s="24">
        <f>Таблица2[[#This Row],[цены в долларах]]*$I$1</f>
        <v>10268</v>
      </c>
      <c r="F539" s="19">
        <f>Таблица2[[#This Row],[продажа + 50%
с НДС]]/118*100</f>
        <v>13052.542372881357</v>
      </c>
      <c r="G539" s="23">
        <f t="shared" si="25"/>
        <v>15402</v>
      </c>
      <c r="H539" s="2" t="s">
        <v>871</v>
      </c>
      <c r="I539" s="2"/>
      <c r="J539" s="34">
        <f>Таблица2[[#This Row],[Закупка
без НДС]]</f>
        <v>8701.6949152542365</v>
      </c>
      <c r="K539" s="34">
        <f t="shared" si="26"/>
        <v>9571.8644067796595</v>
      </c>
    </row>
    <row r="540" spans="1:11" x14ac:dyDescent="0.25">
      <c r="A540" s="17">
        <v>539</v>
      </c>
      <c r="B540" s="1" t="s">
        <v>533</v>
      </c>
      <c r="C540" s="21">
        <f t="shared" si="24"/>
        <v>8851.6949152542365</v>
      </c>
      <c r="D540" s="22"/>
      <c r="E540" s="18">
        <v>10445</v>
      </c>
      <c r="F540" s="19">
        <f>Таблица2[[#This Row],[продажа + 50%
с НДС]]/118*100</f>
        <v>13277.542372881357</v>
      </c>
      <c r="G540" s="23">
        <f t="shared" si="25"/>
        <v>15667.5</v>
      </c>
      <c r="H540" s="2"/>
      <c r="I540" s="2">
        <v>10445</v>
      </c>
      <c r="J540" s="34">
        <f>Таблица2[[#This Row],[Закупка
без НДС]]</f>
        <v>8851.6949152542365</v>
      </c>
      <c r="K540" s="34">
        <f t="shared" si="26"/>
        <v>9736.8644067796595</v>
      </c>
    </row>
    <row r="541" spans="1:11" x14ac:dyDescent="0.25">
      <c r="A541" s="20">
        <v>540</v>
      </c>
      <c r="B541" s="1" t="s">
        <v>534</v>
      </c>
      <c r="C541" s="21">
        <f t="shared" si="24"/>
        <v>11083.855932203391</v>
      </c>
      <c r="D541" s="22"/>
      <c r="E541" s="18">
        <v>13078.95</v>
      </c>
      <c r="F541" s="19">
        <f>Таблица2[[#This Row],[продажа + 50%
с НДС]]/118*100</f>
        <v>16625.783898305086</v>
      </c>
      <c r="G541" s="23">
        <f t="shared" si="25"/>
        <v>19618.424999999999</v>
      </c>
      <c r="H541" s="2"/>
      <c r="I541" s="2">
        <v>13078.95</v>
      </c>
      <c r="J541" s="34">
        <f>Таблица2[[#This Row],[Закупка
без НДС]]</f>
        <v>11083.855932203391</v>
      </c>
      <c r="K541" s="34">
        <f t="shared" si="26"/>
        <v>12192.241525423729</v>
      </c>
    </row>
    <row r="542" spans="1:11" x14ac:dyDescent="0.25">
      <c r="A542" s="20">
        <v>541</v>
      </c>
      <c r="B542" s="1" t="s">
        <v>535</v>
      </c>
      <c r="C542" s="21">
        <f t="shared" si="24"/>
        <v>10113.559322033898</v>
      </c>
      <c r="D542" s="22">
        <v>351</v>
      </c>
      <c r="E542" s="24">
        <f>Таблица2[[#This Row],[цены в долларах]]*$I$1</f>
        <v>11934</v>
      </c>
      <c r="F542" s="19">
        <f>Таблица2[[#This Row],[продажа + 50%
с НДС]]/118*100</f>
        <v>15170.338983050848</v>
      </c>
      <c r="G542" s="23">
        <f t="shared" si="25"/>
        <v>17901</v>
      </c>
      <c r="H542" s="2" t="s">
        <v>872</v>
      </c>
      <c r="I542" s="2"/>
      <c r="J542" s="34">
        <f>Таблица2[[#This Row],[Закупка
без НДС]]</f>
        <v>10113.559322033898</v>
      </c>
      <c r="K542" s="34">
        <f t="shared" si="26"/>
        <v>11124.915254237289</v>
      </c>
    </row>
    <row r="543" spans="1:11" x14ac:dyDescent="0.25">
      <c r="A543" s="17">
        <v>542</v>
      </c>
      <c r="B543" s="1" t="s">
        <v>536</v>
      </c>
      <c r="C543" s="21">
        <f t="shared" si="24"/>
        <v>15805.677966101695</v>
      </c>
      <c r="D543" s="22"/>
      <c r="E543" s="18">
        <v>18650.7</v>
      </c>
      <c r="F543" s="19">
        <f>Таблица2[[#This Row],[продажа + 50%
с НДС]]/118*100</f>
        <v>23708.516949152541</v>
      </c>
      <c r="G543" s="23">
        <f t="shared" si="25"/>
        <v>27976.05</v>
      </c>
      <c r="H543" s="2"/>
      <c r="I543" s="2">
        <v>18650.7</v>
      </c>
      <c r="J543" s="34">
        <f>Таблица2[[#This Row],[Закупка
без НДС]]</f>
        <v>15805.677966101695</v>
      </c>
      <c r="K543" s="34">
        <f t="shared" si="26"/>
        <v>17386.245762711867</v>
      </c>
    </row>
    <row r="544" spans="1:11" x14ac:dyDescent="0.25">
      <c r="A544" s="20">
        <v>543</v>
      </c>
      <c r="B544" s="1" t="s">
        <v>537</v>
      </c>
      <c r="C544" s="21">
        <f t="shared" si="24"/>
        <v>13800</v>
      </c>
      <c r="D544" s="22"/>
      <c r="E544" s="18">
        <v>16284</v>
      </c>
      <c r="F544" s="19">
        <f>Таблица2[[#This Row],[продажа + 50%
с НДС]]/118*100</f>
        <v>20700</v>
      </c>
      <c r="G544" s="23">
        <f t="shared" si="25"/>
        <v>24426</v>
      </c>
      <c r="H544" s="2"/>
      <c r="I544" s="2">
        <v>16284</v>
      </c>
      <c r="J544" s="34">
        <f>Таблица2[[#This Row],[Закупка
без НДС]]</f>
        <v>13800</v>
      </c>
      <c r="K544" s="34">
        <f t="shared" si="26"/>
        <v>15180</v>
      </c>
    </row>
    <row r="545" spans="1:11" x14ac:dyDescent="0.25">
      <c r="A545" s="20">
        <v>544</v>
      </c>
      <c r="B545" s="1" t="s">
        <v>538</v>
      </c>
      <c r="C545" s="21">
        <f t="shared" si="24"/>
        <v>15107.627118644068</v>
      </c>
      <c r="D545" s="22"/>
      <c r="E545" s="18">
        <v>17827</v>
      </c>
      <c r="F545" s="19">
        <f>Таблица2[[#This Row],[продажа + 50%
с НДС]]/118*100</f>
        <v>22661.4406779661</v>
      </c>
      <c r="G545" s="23">
        <f t="shared" si="25"/>
        <v>26740.5</v>
      </c>
      <c r="H545" s="2"/>
      <c r="I545" s="2">
        <v>17827</v>
      </c>
      <c r="J545" s="34">
        <f>Таблица2[[#This Row],[Закупка
без НДС]]</f>
        <v>15107.627118644068</v>
      </c>
      <c r="K545" s="34">
        <f t="shared" si="26"/>
        <v>16618.389830508473</v>
      </c>
    </row>
    <row r="546" spans="1:11" x14ac:dyDescent="0.25">
      <c r="A546" s="17">
        <v>545</v>
      </c>
      <c r="B546" s="1" t="s">
        <v>539</v>
      </c>
      <c r="C546" s="21">
        <f t="shared" si="24"/>
        <v>3071.8644067796608</v>
      </c>
      <c r="D546" s="22"/>
      <c r="E546" s="18">
        <v>3624.8</v>
      </c>
      <c r="F546" s="19">
        <f>Таблица2[[#This Row],[продажа + 50%
с НДС]]/118*100</f>
        <v>4607.796610169491</v>
      </c>
      <c r="G546" s="23">
        <f t="shared" si="25"/>
        <v>5437.2</v>
      </c>
      <c r="H546" s="2"/>
      <c r="I546" s="2">
        <v>3624.8</v>
      </c>
      <c r="J546" s="34">
        <f>Таблица2[[#This Row],[Закупка
без НДС]]</f>
        <v>3071.8644067796608</v>
      </c>
      <c r="K546" s="34">
        <f t="shared" si="26"/>
        <v>3379.0508474576268</v>
      </c>
    </row>
    <row r="547" spans="1:11" x14ac:dyDescent="0.25">
      <c r="A547" s="20">
        <v>546</v>
      </c>
      <c r="B547" s="1" t="s">
        <v>540</v>
      </c>
      <c r="C547" s="21">
        <f t="shared" si="24"/>
        <v>3227.1186440677966</v>
      </c>
      <c r="D547" s="22">
        <v>112</v>
      </c>
      <c r="E547" s="24">
        <f>Таблица2[[#This Row],[цены в долларах]]*$I$1</f>
        <v>3808</v>
      </c>
      <c r="F547" s="19">
        <f>Таблица2[[#This Row],[продажа + 50%
с НДС]]/118*100</f>
        <v>4840.6779661016944</v>
      </c>
      <c r="G547" s="23">
        <f t="shared" si="25"/>
        <v>5712</v>
      </c>
      <c r="H547" s="2" t="s">
        <v>873</v>
      </c>
      <c r="I547" s="2"/>
      <c r="J547" s="34">
        <f>Таблица2[[#This Row],[Закупка
без НДС]]</f>
        <v>3227.1186440677966</v>
      </c>
      <c r="K547" s="34">
        <f t="shared" si="26"/>
        <v>3549.8305084745762</v>
      </c>
    </row>
    <row r="548" spans="1:11" x14ac:dyDescent="0.25">
      <c r="A548" s="20">
        <v>547</v>
      </c>
      <c r="B548" s="1" t="s">
        <v>541</v>
      </c>
      <c r="C548" s="21">
        <f t="shared" si="24"/>
        <v>2994.9152542372881</v>
      </c>
      <c r="D548" s="22"/>
      <c r="E548" s="18">
        <v>3534</v>
      </c>
      <c r="F548" s="19">
        <f>Таблица2[[#This Row],[продажа + 50%
с НДС]]/118*100</f>
        <v>4492.3728813559319</v>
      </c>
      <c r="G548" s="23">
        <f t="shared" si="25"/>
        <v>5301</v>
      </c>
      <c r="H548" s="2"/>
      <c r="I548" s="2">
        <v>3534</v>
      </c>
      <c r="J548" s="34">
        <f>Таблица2[[#This Row],[Закупка
без НДС]]</f>
        <v>2994.9152542372881</v>
      </c>
      <c r="K548" s="34">
        <f t="shared" si="26"/>
        <v>3294.4067796610166</v>
      </c>
    </row>
    <row r="549" spans="1:11" x14ac:dyDescent="0.25">
      <c r="A549" s="17">
        <v>548</v>
      </c>
      <c r="B549" s="1" t="s">
        <v>542</v>
      </c>
      <c r="C549" s="21">
        <f t="shared" si="24"/>
        <v>4054.2372881355932</v>
      </c>
      <c r="D549" s="22"/>
      <c r="E549" s="18">
        <v>4784</v>
      </c>
      <c r="F549" s="19">
        <f>Таблица2[[#This Row],[продажа + 50%
с НДС]]/118*100</f>
        <v>6081.3559322033898</v>
      </c>
      <c r="G549" s="23">
        <f t="shared" si="25"/>
        <v>7176</v>
      </c>
      <c r="H549" s="2"/>
      <c r="I549" s="2">
        <v>4784</v>
      </c>
      <c r="J549" s="34">
        <f>Таблица2[[#This Row],[Закупка
без НДС]]</f>
        <v>4054.2372881355932</v>
      </c>
      <c r="K549" s="34">
        <f t="shared" si="26"/>
        <v>4459.6610169491523</v>
      </c>
    </row>
    <row r="550" spans="1:11" x14ac:dyDescent="0.25">
      <c r="A550" s="20">
        <v>549</v>
      </c>
      <c r="B550" s="1" t="s">
        <v>543</v>
      </c>
      <c r="C550" s="21">
        <f t="shared" si="24"/>
        <v>5944.9152542372885</v>
      </c>
      <c r="D550" s="22"/>
      <c r="E550" s="18">
        <v>7015</v>
      </c>
      <c r="F550" s="19">
        <f>Таблица2[[#This Row],[продажа + 50%
с НДС]]/118*100</f>
        <v>8917.3728813559319</v>
      </c>
      <c r="G550" s="23">
        <f t="shared" si="25"/>
        <v>10522.5</v>
      </c>
      <c r="H550" s="2"/>
      <c r="I550" s="2">
        <v>7015</v>
      </c>
      <c r="J550" s="34">
        <f>Таблица2[[#This Row],[Закупка
без НДС]]</f>
        <v>5944.9152542372885</v>
      </c>
      <c r="K550" s="34">
        <f t="shared" si="26"/>
        <v>6539.4067796610179</v>
      </c>
    </row>
    <row r="551" spans="1:11" x14ac:dyDescent="0.25">
      <c r="A551" s="20">
        <v>550</v>
      </c>
      <c r="B551" s="1" t="s">
        <v>544</v>
      </c>
      <c r="C551" s="21">
        <f t="shared" si="24"/>
        <v>3727.7542372881358</v>
      </c>
      <c r="D551" s="22"/>
      <c r="E551" s="18">
        <v>4398.75</v>
      </c>
      <c r="F551" s="19">
        <f>Таблица2[[#This Row],[продажа + 50%
с НДС]]/118*100</f>
        <v>5591.6313559322034</v>
      </c>
      <c r="G551" s="23">
        <f t="shared" si="25"/>
        <v>6598.125</v>
      </c>
      <c r="H551" s="2"/>
      <c r="I551" s="2">
        <v>4398.75</v>
      </c>
      <c r="J551" s="34">
        <f>Таблица2[[#This Row],[Закупка
без НДС]]</f>
        <v>3727.7542372881358</v>
      </c>
      <c r="K551" s="34">
        <f t="shared" si="26"/>
        <v>4100.5296610169489</v>
      </c>
    </row>
    <row r="552" spans="1:11" x14ac:dyDescent="0.25">
      <c r="A552" s="17">
        <v>551</v>
      </c>
      <c r="B552" s="1" t="s">
        <v>545</v>
      </c>
      <c r="C552" s="21">
        <f t="shared" si="24"/>
        <v>4379.6610169491523</v>
      </c>
      <c r="D552" s="22">
        <v>152</v>
      </c>
      <c r="E552" s="24">
        <f>Таблица2[[#This Row],[цены в долларах]]*$I$1</f>
        <v>5168</v>
      </c>
      <c r="F552" s="19">
        <f>Таблица2[[#This Row],[продажа + 50%
с НДС]]/118*100</f>
        <v>6569.4915254237285</v>
      </c>
      <c r="G552" s="23">
        <f t="shared" si="25"/>
        <v>7752</v>
      </c>
      <c r="H552" s="2" t="s">
        <v>779</v>
      </c>
      <c r="I552" s="2"/>
      <c r="J552" s="34">
        <f>Таблица2[[#This Row],[Закупка
без НДС]]</f>
        <v>4379.6610169491523</v>
      </c>
      <c r="K552" s="34">
        <f t="shared" si="26"/>
        <v>4817.6271186440681</v>
      </c>
    </row>
    <row r="553" spans="1:11" x14ac:dyDescent="0.25">
      <c r="A553" s="20">
        <v>552</v>
      </c>
      <c r="B553" s="1" t="s">
        <v>546</v>
      </c>
      <c r="C553" s="21">
        <f t="shared" si="24"/>
        <v>3877.1186440677966</v>
      </c>
      <c r="D553" s="22"/>
      <c r="E553" s="18">
        <v>4575</v>
      </c>
      <c r="F553" s="19">
        <f>Таблица2[[#This Row],[продажа + 50%
с НДС]]/118*100</f>
        <v>5815.6779661016944</v>
      </c>
      <c r="G553" s="23">
        <f t="shared" si="25"/>
        <v>6862.5</v>
      </c>
      <c r="H553" s="2"/>
      <c r="I553" s="2">
        <v>4575</v>
      </c>
      <c r="J553" s="34">
        <f>Таблица2[[#This Row],[Закупка
без НДС]]</f>
        <v>3877.1186440677966</v>
      </c>
      <c r="K553" s="34">
        <f t="shared" si="26"/>
        <v>4264.8305084745762</v>
      </c>
    </row>
    <row r="554" spans="1:11" x14ac:dyDescent="0.25">
      <c r="A554" s="20">
        <v>553</v>
      </c>
      <c r="B554" s="1" t="s">
        <v>547</v>
      </c>
      <c r="C554" s="21">
        <f t="shared" si="24"/>
        <v>4870.9322033898306</v>
      </c>
      <c r="D554" s="22"/>
      <c r="E554" s="18">
        <v>5747.7</v>
      </c>
      <c r="F554" s="19">
        <f>Таблица2[[#This Row],[продажа + 50%
с НДС]]/118*100</f>
        <v>7306.3983050847455</v>
      </c>
      <c r="G554" s="23">
        <f t="shared" si="25"/>
        <v>8621.5499999999993</v>
      </c>
      <c r="H554" s="2"/>
      <c r="I554" s="2">
        <v>5747.7</v>
      </c>
      <c r="J554" s="34">
        <f>Таблица2[[#This Row],[Закупка
без НДС]]</f>
        <v>4870.9322033898306</v>
      </c>
      <c r="K554" s="34">
        <f t="shared" si="26"/>
        <v>5358.0254237288136</v>
      </c>
    </row>
    <row r="555" spans="1:11" x14ac:dyDescent="0.25">
      <c r="A555" s="17">
        <v>554</v>
      </c>
      <c r="B555" s="1" t="s">
        <v>548</v>
      </c>
      <c r="C555" s="21">
        <f t="shared" si="24"/>
        <v>5186.4406779661012</v>
      </c>
      <c r="D555" s="22">
        <v>180</v>
      </c>
      <c r="E555" s="24">
        <f>Таблица2[[#This Row],[цены в долларах]]*$I$1</f>
        <v>6120</v>
      </c>
      <c r="F555" s="19">
        <f>Таблица2[[#This Row],[продажа + 50%
с НДС]]/118*100</f>
        <v>7779.6610169491532</v>
      </c>
      <c r="G555" s="23">
        <f t="shared" si="25"/>
        <v>9180</v>
      </c>
      <c r="H555" s="2" t="s">
        <v>874</v>
      </c>
      <c r="I555" s="2"/>
      <c r="J555" s="34">
        <f>Таблица2[[#This Row],[Закупка
без НДС]]</f>
        <v>5186.4406779661012</v>
      </c>
      <c r="K555" s="34">
        <f t="shared" si="26"/>
        <v>5705.0847457627115</v>
      </c>
    </row>
    <row r="556" spans="1:11" x14ac:dyDescent="0.25">
      <c r="A556" s="20">
        <v>555</v>
      </c>
      <c r="B556" s="1" t="s">
        <v>549</v>
      </c>
      <c r="C556" s="21">
        <f t="shared" si="24"/>
        <v>5216.9491525423728</v>
      </c>
      <c r="D556" s="22"/>
      <c r="E556" s="18">
        <v>6156</v>
      </c>
      <c r="F556" s="19">
        <f>Таблица2[[#This Row],[продажа + 50%
с НДС]]/118*100</f>
        <v>7825.42372881356</v>
      </c>
      <c r="G556" s="23">
        <f t="shared" si="25"/>
        <v>9234</v>
      </c>
      <c r="H556" s="2"/>
      <c r="I556" s="2">
        <v>6156</v>
      </c>
      <c r="J556" s="34">
        <f>Таблица2[[#This Row],[Закупка
без НДС]]</f>
        <v>5216.9491525423728</v>
      </c>
      <c r="K556" s="34">
        <f t="shared" si="26"/>
        <v>5738.6440677966093</v>
      </c>
    </row>
    <row r="557" spans="1:11" x14ac:dyDescent="0.25">
      <c r="A557" s="20">
        <v>556</v>
      </c>
      <c r="B557" s="1" t="s">
        <v>550</v>
      </c>
      <c r="C557" s="21">
        <f t="shared" si="24"/>
        <v>6341.5254237288136</v>
      </c>
      <c r="D557" s="22"/>
      <c r="E557" s="18">
        <v>7483</v>
      </c>
      <c r="F557" s="19">
        <f>Таблица2[[#This Row],[продажа + 50%
с НДС]]/118*100</f>
        <v>9512.2881355932204</v>
      </c>
      <c r="G557" s="23">
        <f t="shared" si="25"/>
        <v>11224.5</v>
      </c>
      <c r="H557" s="2"/>
      <c r="I557" s="2">
        <v>7483</v>
      </c>
      <c r="J557" s="34">
        <f>Таблица2[[#This Row],[Закупка
без НДС]]</f>
        <v>6341.5254237288136</v>
      </c>
      <c r="K557" s="34">
        <f t="shared" si="26"/>
        <v>6975.6779661016944</v>
      </c>
    </row>
    <row r="558" spans="1:11" x14ac:dyDescent="0.25">
      <c r="A558" s="17">
        <v>557</v>
      </c>
      <c r="B558" s="1" t="s">
        <v>551</v>
      </c>
      <c r="C558" s="21">
        <f t="shared" si="24"/>
        <v>8946.6101694915251</v>
      </c>
      <c r="D558" s="22"/>
      <c r="E558" s="18">
        <v>10557</v>
      </c>
      <c r="F558" s="19">
        <f>Таблица2[[#This Row],[продажа + 50%
с НДС]]/118*100</f>
        <v>13419.915254237287</v>
      </c>
      <c r="G558" s="23">
        <f t="shared" si="25"/>
        <v>15835.5</v>
      </c>
      <c r="H558" s="2"/>
      <c r="I558" s="2">
        <v>10557</v>
      </c>
      <c r="J558" s="34">
        <f>Таблица2[[#This Row],[Закупка
без НДС]]</f>
        <v>8946.6101694915251</v>
      </c>
      <c r="K558" s="34">
        <f t="shared" si="26"/>
        <v>9841.2711864406774</v>
      </c>
    </row>
    <row r="559" spans="1:11" x14ac:dyDescent="0.25">
      <c r="A559" s="20">
        <v>558</v>
      </c>
      <c r="B559" s="1" t="s">
        <v>552</v>
      </c>
      <c r="C559" s="21">
        <f t="shared" si="24"/>
        <v>4054.2372881355932</v>
      </c>
      <c r="D559" s="22"/>
      <c r="E559" s="18">
        <v>4784</v>
      </c>
      <c r="F559" s="19">
        <f>Таблица2[[#This Row],[продажа + 50%
с НДС]]/118*100</f>
        <v>6081.3559322033898</v>
      </c>
      <c r="G559" s="23">
        <f t="shared" si="25"/>
        <v>7176</v>
      </c>
      <c r="H559" s="2"/>
      <c r="I559" s="2">
        <v>4784</v>
      </c>
      <c r="J559" s="34">
        <f>Таблица2[[#This Row],[Закупка
без НДС]]</f>
        <v>4054.2372881355932</v>
      </c>
      <c r="K559" s="34">
        <f t="shared" si="26"/>
        <v>4459.6610169491523</v>
      </c>
    </row>
    <row r="560" spans="1:11" x14ac:dyDescent="0.25">
      <c r="A560" s="20">
        <v>559</v>
      </c>
      <c r="B560" s="1" t="s">
        <v>553</v>
      </c>
      <c r="C560" s="21">
        <f t="shared" si="24"/>
        <v>5944.9152542372885</v>
      </c>
      <c r="D560" s="22"/>
      <c r="E560" s="18">
        <v>7015</v>
      </c>
      <c r="F560" s="19">
        <f>Таблица2[[#This Row],[продажа + 50%
с НДС]]/118*100</f>
        <v>8917.3728813559319</v>
      </c>
      <c r="G560" s="23">
        <f t="shared" si="25"/>
        <v>10522.5</v>
      </c>
      <c r="H560" s="2"/>
      <c r="I560" s="2">
        <v>7015</v>
      </c>
      <c r="J560" s="34">
        <f>Таблица2[[#This Row],[Закупка
без НДС]]</f>
        <v>5944.9152542372885</v>
      </c>
      <c r="K560" s="34">
        <f t="shared" si="26"/>
        <v>6539.4067796610179</v>
      </c>
    </row>
    <row r="561" spans="1:11" x14ac:dyDescent="0.25">
      <c r="A561" s="17">
        <v>560</v>
      </c>
      <c r="B561" s="1" t="s">
        <v>554</v>
      </c>
      <c r="C561" s="21">
        <f t="shared" si="24"/>
        <v>3161.0169491525426</v>
      </c>
      <c r="D561" s="22"/>
      <c r="E561" s="18">
        <v>3730</v>
      </c>
      <c r="F561" s="19">
        <f>Таблица2[[#This Row],[продажа + 50%
с НДС]]/118*100</f>
        <v>4741.5254237288136</v>
      </c>
      <c r="G561" s="23">
        <f t="shared" si="25"/>
        <v>5595</v>
      </c>
      <c r="H561" s="2"/>
      <c r="I561" s="2">
        <v>3730</v>
      </c>
      <c r="J561" s="34">
        <f>Таблица2[[#This Row],[Закупка
без НДС]]</f>
        <v>3161.0169491525426</v>
      </c>
      <c r="K561" s="34">
        <f t="shared" si="26"/>
        <v>3477.118644067797</v>
      </c>
    </row>
    <row r="562" spans="1:11" x14ac:dyDescent="0.25">
      <c r="A562" s="20">
        <v>561</v>
      </c>
      <c r="B562" s="1" t="s">
        <v>555</v>
      </c>
      <c r="C562" s="21">
        <f t="shared" si="24"/>
        <v>3299.1525423728813</v>
      </c>
      <c r="D562" s="22">
        <v>114.5</v>
      </c>
      <c r="E562" s="24">
        <f>Таблица2[[#This Row],[цены в долларах]]*$I$1</f>
        <v>3893</v>
      </c>
      <c r="F562" s="19">
        <f>Таблица2[[#This Row],[продажа + 50%
с НДС]]/118*100</f>
        <v>4948.7288135593217</v>
      </c>
      <c r="G562" s="23">
        <f t="shared" si="25"/>
        <v>5839.5</v>
      </c>
      <c r="H562" s="2" t="s">
        <v>875</v>
      </c>
      <c r="I562" s="2"/>
      <c r="J562" s="34">
        <f>Таблица2[[#This Row],[Закупка
без НДС]]</f>
        <v>3299.1525423728813</v>
      </c>
      <c r="K562" s="34">
        <f t="shared" si="26"/>
        <v>3629.0677966101694</v>
      </c>
    </row>
    <row r="563" spans="1:11" x14ac:dyDescent="0.25">
      <c r="A563" s="20">
        <v>562</v>
      </c>
      <c r="B563" s="1" t="s">
        <v>556</v>
      </c>
      <c r="C563" s="21">
        <f t="shared" si="24"/>
        <v>2584.3220338983051</v>
      </c>
      <c r="D563" s="22"/>
      <c r="E563" s="18">
        <v>3049.5</v>
      </c>
      <c r="F563" s="19">
        <f>Таблица2[[#This Row],[продажа + 50%
с НДС]]/118*100</f>
        <v>3876.4830508474574</v>
      </c>
      <c r="G563" s="23">
        <f t="shared" si="25"/>
        <v>4574.25</v>
      </c>
      <c r="H563" s="2"/>
      <c r="I563" s="2">
        <v>3049.5</v>
      </c>
      <c r="J563" s="34">
        <f>Таблица2[[#This Row],[Закупка
без НДС]]</f>
        <v>2584.3220338983051</v>
      </c>
      <c r="K563" s="34">
        <f t="shared" si="26"/>
        <v>2842.7542372881353</v>
      </c>
    </row>
    <row r="564" spans="1:11" x14ac:dyDescent="0.25">
      <c r="A564" s="17">
        <v>563</v>
      </c>
      <c r="B564" s="1" t="s">
        <v>557</v>
      </c>
      <c r="C564" s="21">
        <f t="shared" si="24"/>
        <v>3866.9237288135591</v>
      </c>
      <c r="D564" s="22"/>
      <c r="E564" s="18">
        <v>4562.97</v>
      </c>
      <c r="F564" s="19">
        <f>Таблица2[[#This Row],[продажа + 50%
с НДС]]/118*100</f>
        <v>5800.3855932203387</v>
      </c>
      <c r="G564" s="23">
        <f t="shared" si="25"/>
        <v>6844.4549999999999</v>
      </c>
      <c r="H564" s="2"/>
      <c r="I564" s="2">
        <v>4562.97</v>
      </c>
      <c r="J564" s="34">
        <f>Таблица2[[#This Row],[Закупка
без НДС]]</f>
        <v>3866.9237288135591</v>
      </c>
      <c r="K564" s="34">
        <f t="shared" si="26"/>
        <v>4253.6161016949154</v>
      </c>
    </row>
    <row r="565" spans="1:11" x14ac:dyDescent="0.25">
      <c r="A565" s="20">
        <v>564</v>
      </c>
      <c r="B565" s="1" t="s">
        <v>558</v>
      </c>
      <c r="C565" s="21">
        <f t="shared" si="24"/>
        <v>3628.8135593220341</v>
      </c>
      <c r="D565" s="22"/>
      <c r="E565" s="18">
        <v>4282</v>
      </c>
      <c r="F565" s="19">
        <f>Таблица2[[#This Row],[продажа + 50%
с НДС]]/118*100</f>
        <v>5443.2203389830502</v>
      </c>
      <c r="G565" s="23">
        <f t="shared" si="25"/>
        <v>6423</v>
      </c>
      <c r="H565" s="2"/>
      <c r="I565" s="2">
        <v>4282</v>
      </c>
      <c r="J565" s="34">
        <f>Таблица2[[#This Row],[Закупка
без НДС]]</f>
        <v>3628.8135593220341</v>
      </c>
      <c r="K565" s="34">
        <f t="shared" si="26"/>
        <v>3991.6949152542379</v>
      </c>
    </row>
    <row r="566" spans="1:11" x14ac:dyDescent="0.25">
      <c r="A566" s="20">
        <v>565</v>
      </c>
      <c r="B566" s="1" t="s">
        <v>559</v>
      </c>
      <c r="C566" s="21">
        <f t="shared" si="24"/>
        <v>4920.6355932203387</v>
      </c>
      <c r="D566" s="22"/>
      <c r="E566" s="18">
        <v>5806.35</v>
      </c>
      <c r="F566" s="19">
        <f>Таблица2[[#This Row],[продажа + 50%
с НДС]]/118*100</f>
        <v>7380.9533898305081</v>
      </c>
      <c r="G566" s="23">
        <f t="shared" si="25"/>
        <v>8709.5249999999996</v>
      </c>
      <c r="H566" s="2"/>
      <c r="I566" s="2">
        <v>5806.35</v>
      </c>
      <c r="J566" s="34">
        <f>Таблица2[[#This Row],[Закупка
без НДС]]</f>
        <v>4920.6355932203387</v>
      </c>
      <c r="K566" s="34">
        <f t="shared" si="26"/>
        <v>5412.6991525423728</v>
      </c>
    </row>
    <row r="567" spans="1:11" x14ac:dyDescent="0.25">
      <c r="A567" s="17">
        <v>566</v>
      </c>
      <c r="B567" s="1" t="s">
        <v>560</v>
      </c>
      <c r="C567" s="21">
        <f t="shared" si="24"/>
        <v>5229.6610169491523</v>
      </c>
      <c r="D567" s="22">
        <v>181.5</v>
      </c>
      <c r="E567" s="24">
        <f>Таблица2[[#This Row],[цены в долларах]]*$I$1</f>
        <v>6171</v>
      </c>
      <c r="F567" s="19">
        <f>Таблица2[[#This Row],[продажа + 50%
с НДС]]/118*100</f>
        <v>7844.4915254237285</v>
      </c>
      <c r="G567" s="23">
        <f t="shared" si="25"/>
        <v>9256.5</v>
      </c>
      <c r="H567" s="2" t="s">
        <v>876</v>
      </c>
      <c r="I567" s="2"/>
      <c r="J567" s="34">
        <f>Таблица2[[#This Row],[Закупка
без НДС]]</f>
        <v>5229.6610169491523</v>
      </c>
      <c r="K567" s="34">
        <f t="shared" si="26"/>
        <v>5752.6271186440672</v>
      </c>
    </row>
    <row r="568" spans="1:11" x14ac:dyDescent="0.25">
      <c r="A568" s="20">
        <v>567</v>
      </c>
      <c r="B568" s="1" t="s">
        <v>561</v>
      </c>
      <c r="C568" s="21">
        <f t="shared" si="24"/>
        <v>4932.2033898305081</v>
      </c>
      <c r="D568" s="22"/>
      <c r="E568" s="18">
        <v>5820</v>
      </c>
      <c r="F568" s="19">
        <f>Таблица2[[#This Row],[продажа + 50%
с НДС]]/118*100</f>
        <v>7398.3050847457635</v>
      </c>
      <c r="G568" s="23">
        <f t="shared" si="25"/>
        <v>8730</v>
      </c>
      <c r="H568" s="2"/>
      <c r="I568" s="2">
        <v>5820</v>
      </c>
      <c r="J568" s="34">
        <f>Таблица2[[#This Row],[Закупка
без НДС]]</f>
        <v>4932.2033898305081</v>
      </c>
      <c r="K568" s="34">
        <f t="shared" si="26"/>
        <v>5425.4237288135591</v>
      </c>
    </row>
    <row r="569" spans="1:11" x14ac:dyDescent="0.25">
      <c r="A569" s="20">
        <v>568</v>
      </c>
      <c r="B569" s="1" t="s">
        <v>562</v>
      </c>
      <c r="C569" s="21">
        <f t="shared" si="24"/>
        <v>6490.6779661016953</v>
      </c>
      <c r="D569" s="22"/>
      <c r="E569" s="18">
        <v>7659</v>
      </c>
      <c r="F569" s="19">
        <f>Таблица2[[#This Row],[продажа + 50%
с НДС]]/118*100</f>
        <v>9736.016949152543</v>
      </c>
      <c r="G569" s="23">
        <f t="shared" si="25"/>
        <v>11488.5</v>
      </c>
      <c r="H569" s="2"/>
      <c r="I569" s="2">
        <v>7659</v>
      </c>
      <c r="J569" s="34">
        <f>Таблица2[[#This Row],[Закупка
без НДС]]</f>
        <v>6490.6779661016953</v>
      </c>
      <c r="K569" s="34">
        <f t="shared" si="26"/>
        <v>7139.7457627118647</v>
      </c>
    </row>
    <row r="570" spans="1:11" x14ac:dyDescent="0.25">
      <c r="A570" s="17">
        <v>569</v>
      </c>
      <c r="B570" s="1" t="s">
        <v>563</v>
      </c>
      <c r="C570" s="21">
        <f t="shared" si="24"/>
        <v>6742.3728813559319</v>
      </c>
      <c r="D570" s="22">
        <v>234</v>
      </c>
      <c r="E570" s="24">
        <f>Таблица2[[#This Row],[цены в долларах]]*$I$1</f>
        <v>7956</v>
      </c>
      <c r="F570" s="19">
        <f>Таблица2[[#This Row],[продажа + 50%
с НДС]]/118*100</f>
        <v>10113.5593220339</v>
      </c>
      <c r="G570" s="23">
        <f t="shared" si="25"/>
        <v>11934</v>
      </c>
      <c r="H570" s="2" t="s">
        <v>877</v>
      </c>
      <c r="I570" s="2"/>
      <c r="J570" s="34">
        <f>Таблица2[[#This Row],[Закупка
без НДС]]</f>
        <v>6742.3728813559319</v>
      </c>
      <c r="K570" s="34">
        <f t="shared" si="26"/>
        <v>7416.6101694915242</v>
      </c>
    </row>
    <row r="571" spans="1:11" x14ac:dyDescent="0.25">
      <c r="A571" s="20">
        <v>570</v>
      </c>
      <c r="B571" s="1" t="s">
        <v>564</v>
      </c>
      <c r="C571" s="21">
        <f t="shared" si="24"/>
        <v>6432.2033898305081</v>
      </c>
      <c r="D571" s="22"/>
      <c r="E571" s="18">
        <v>7590</v>
      </c>
      <c r="F571" s="19">
        <f>Таблица2[[#This Row],[продажа + 50%
с НДС]]/118*100</f>
        <v>9648.3050847457635</v>
      </c>
      <c r="G571" s="23">
        <f t="shared" si="25"/>
        <v>11385</v>
      </c>
      <c r="H571" s="2"/>
      <c r="I571" s="2">
        <v>7590</v>
      </c>
      <c r="J571" s="34">
        <f>Таблица2[[#This Row],[Закупка
без НДС]]</f>
        <v>6432.2033898305081</v>
      </c>
      <c r="K571" s="34">
        <f t="shared" si="26"/>
        <v>7075.4237288135591</v>
      </c>
    </row>
    <row r="572" spans="1:11" x14ac:dyDescent="0.25">
      <c r="A572" s="20">
        <v>571</v>
      </c>
      <c r="B572" s="1" t="s">
        <v>565</v>
      </c>
      <c r="C572" s="21">
        <f t="shared" si="24"/>
        <v>8598.3050847457635</v>
      </c>
      <c r="D572" s="22"/>
      <c r="E572" s="18">
        <v>10146</v>
      </c>
      <c r="F572" s="19">
        <f>Таблица2[[#This Row],[продажа + 50%
с НДС]]/118*100</f>
        <v>12897.457627118643</v>
      </c>
      <c r="G572" s="23">
        <f t="shared" si="25"/>
        <v>15219</v>
      </c>
      <c r="H572" s="2"/>
      <c r="I572" s="2">
        <v>10146</v>
      </c>
      <c r="J572" s="34">
        <f>Таблица2[[#This Row],[Закупка
без НДС]]</f>
        <v>8598.3050847457635</v>
      </c>
      <c r="K572" s="34">
        <f t="shared" si="26"/>
        <v>9458.1355932203405</v>
      </c>
    </row>
    <row r="573" spans="1:11" x14ac:dyDescent="0.25">
      <c r="A573" s="17">
        <v>572</v>
      </c>
      <c r="B573" s="1" t="s">
        <v>566</v>
      </c>
      <c r="C573" s="21">
        <f t="shared" si="24"/>
        <v>5691.5254237288136</v>
      </c>
      <c r="D573" s="22"/>
      <c r="E573" s="18">
        <v>6716</v>
      </c>
      <c r="F573" s="19">
        <f>Таблица2[[#This Row],[продажа + 50%
с НДС]]/118*100</f>
        <v>8537.2881355932204</v>
      </c>
      <c r="G573" s="23">
        <f t="shared" si="25"/>
        <v>10074</v>
      </c>
      <c r="H573" s="2"/>
      <c r="I573" s="2">
        <v>6716</v>
      </c>
      <c r="J573" s="34">
        <f>Таблица2[[#This Row],[Закупка
без НДС]]</f>
        <v>5691.5254237288136</v>
      </c>
      <c r="K573" s="34">
        <f t="shared" si="26"/>
        <v>6260.6779661016944</v>
      </c>
    </row>
    <row r="574" spans="1:11" x14ac:dyDescent="0.25">
      <c r="A574" s="20">
        <v>573</v>
      </c>
      <c r="B574" s="1" t="s">
        <v>567</v>
      </c>
      <c r="C574" s="21">
        <f t="shared" si="24"/>
        <v>6036.4406779661012</v>
      </c>
      <c r="D574" s="22">
        <v>209.5</v>
      </c>
      <c r="E574" s="24">
        <f>Таблица2[[#This Row],[цены в долларах]]*$I$1</f>
        <v>7123</v>
      </c>
      <c r="F574" s="19">
        <f>Таблица2[[#This Row],[продажа + 50%
с НДС]]/118*100</f>
        <v>9054.6610169491523</v>
      </c>
      <c r="G574" s="23">
        <f t="shared" si="25"/>
        <v>10684.5</v>
      </c>
      <c r="H574" s="2" t="s">
        <v>879</v>
      </c>
      <c r="I574" s="2"/>
      <c r="J574" s="34">
        <f>Таблица2[[#This Row],[Закупка
без НДС]]</f>
        <v>6036.4406779661012</v>
      </c>
      <c r="K574" s="34">
        <f t="shared" si="26"/>
        <v>6640.0847457627115</v>
      </c>
    </row>
    <row r="575" spans="1:11" x14ac:dyDescent="0.25">
      <c r="A575" s="20">
        <v>574</v>
      </c>
      <c r="B575" s="1" t="s">
        <v>568</v>
      </c>
      <c r="C575" s="21">
        <f t="shared" si="24"/>
        <v>5819.4915254237285</v>
      </c>
      <c r="D575" s="22"/>
      <c r="E575" s="18">
        <v>6867</v>
      </c>
      <c r="F575" s="19">
        <f>Таблица2[[#This Row],[продажа + 50%
с НДС]]/118*100</f>
        <v>8729.2372881355932</v>
      </c>
      <c r="G575" s="23">
        <f t="shared" si="25"/>
        <v>10300.5</v>
      </c>
      <c r="H575" s="2"/>
      <c r="I575" s="2">
        <v>6867</v>
      </c>
      <c r="J575" s="34">
        <f>Таблица2[[#This Row],[Закупка
без НДС]]</f>
        <v>5819.4915254237285</v>
      </c>
      <c r="K575" s="34">
        <f t="shared" si="26"/>
        <v>6401.4406779661022</v>
      </c>
    </row>
    <row r="576" spans="1:11" x14ac:dyDescent="0.25">
      <c r="A576" s="17">
        <v>575</v>
      </c>
      <c r="B576" s="1" t="s">
        <v>569</v>
      </c>
      <c r="C576" s="21">
        <f t="shared" si="24"/>
        <v>7157.2881355932204</v>
      </c>
      <c r="D576" s="22"/>
      <c r="E576" s="18">
        <v>8445.6</v>
      </c>
      <c r="F576" s="19">
        <f>Таблица2[[#This Row],[продажа + 50%
с НДС]]/118*100</f>
        <v>10735.932203389832</v>
      </c>
      <c r="G576" s="23">
        <f t="shared" si="25"/>
        <v>12668.4</v>
      </c>
      <c r="H576" s="2"/>
      <c r="I576" s="2">
        <v>8445.6</v>
      </c>
      <c r="J576" s="34">
        <f>Таблица2[[#This Row],[Закупка
без НДС]]</f>
        <v>7157.2881355932204</v>
      </c>
      <c r="K576" s="34">
        <f t="shared" si="26"/>
        <v>7873.0169491525421</v>
      </c>
    </row>
    <row r="577" spans="1:11" x14ac:dyDescent="0.25">
      <c r="A577" s="20">
        <v>576</v>
      </c>
      <c r="B577" s="1" t="s">
        <v>570</v>
      </c>
      <c r="C577" s="21">
        <f t="shared" ref="C577:C640" si="27">E577*100/118</f>
        <v>7606.7796610169489</v>
      </c>
      <c r="D577" s="22">
        <v>264</v>
      </c>
      <c r="E577" s="24">
        <f>Таблица2[[#This Row],[цены в долларах]]*$I$1</f>
        <v>8976</v>
      </c>
      <c r="F577" s="19">
        <f>Таблица2[[#This Row],[продажа + 50%
с НДС]]/118*100</f>
        <v>11410.169491525425</v>
      </c>
      <c r="G577" s="23">
        <f t="shared" si="25"/>
        <v>13464</v>
      </c>
      <c r="H577" s="2" t="s">
        <v>878</v>
      </c>
      <c r="I577" s="2"/>
      <c r="J577" s="34">
        <f>Таблица2[[#This Row],[Закупка
без НДС]]</f>
        <v>7606.7796610169489</v>
      </c>
      <c r="K577" s="34">
        <f t="shared" si="26"/>
        <v>8367.4576271186452</v>
      </c>
    </row>
    <row r="578" spans="1:11" x14ac:dyDescent="0.25">
      <c r="A578" s="20">
        <v>577</v>
      </c>
      <c r="B578" s="1" t="s">
        <v>571</v>
      </c>
      <c r="C578" s="21">
        <f t="shared" si="27"/>
        <v>7567.7966101694919</v>
      </c>
      <c r="D578" s="22"/>
      <c r="E578" s="18">
        <v>8930</v>
      </c>
      <c r="F578" s="19">
        <f>Таблица2[[#This Row],[продажа + 50%
с НДС]]/118*100</f>
        <v>11351.694915254237</v>
      </c>
      <c r="G578" s="23">
        <f t="shared" ref="G578:G641" si="28">E578*(100+$H$1)/100</f>
        <v>13395</v>
      </c>
      <c r="H578" s="2"/>
      <c r="I578" s="2">
        <v>8930</v>
      </c>
      <c r="J578" s="34">
        <f>Таблица2[[#This Row],[Закупка
без НДС]]</f>
        <v>7567.7966101694919</v>
      </c>
      <c r="K578" s="34">
        <f t="shared" si="26"/>
        <v>8324.5762711864409</v>
      </c>
    </row>
    <row r="579" spans="1:11" x14ac:dyDescent="0.25">
      <c r="A579" s="17">
        <v>578</v>
      </c>
      <c r="B579" s="1" t="s">
        <v>572</v>
      </c>
      <c r="C579" s="21">
        <f t="shared" si="27"/>
        <v>9443.6440677966093</v>
      </c>
      <c r="D579" s="22"/>
      <c r="E579" s="18">
        <v>11143.5</v>
      </c>
      <c r="F579" s="19">
        <f>Таблица2[[#This Row],[продажа + 50%
с НДС]]/118*100</f>
        <v>14165.466101694914</v>
      </c>
      <c r="G579" s="23">
        <f t="shared" si="28"/>
        <v>16715.25</v>
      </c>
      <c r="H579" s="2"/>
      <c r="I579" s="2">
        <v>11143.5</v>
      </c>
      <c r="J579" s="34">
        <f>Таблица2[[#This Row],[Закупка
без НДС]]</f>
        <v>9443.6440677966093</v>
      </c>
      <c r="K579" s="34">
        <f t="shared" ref="K579:K642" si="29">J579*110/100</f>
        <v>10388.008474576271</v>
      </c>
    </row>
    <row r="580" spans="1:11" x14ac:dyDescent="0.25">
      <c r="A580" s="20">
        <v>579</v>
      </c>
      <c r="B580" s="1" t="s">
        <v>573</v>
      </c>
      <c r="C580" s="21">
        <f t="shared" si="27"/>
        <v>10055.93220338983</v>
      </c>
      <c r="D580" s="22">
        <v>349</v>
      </c>
      <c r="E580" s="24">
        <f>Таблица2[[#This Row],[цены в долларах]]*$I$1</f>
        <v>11866</v>
      </c>
      <c r="F580" s="19">
        <f>Таблица2[[#This Row],[продажа + 50%
с НДС]]/118*100</f>
        <v>15083.898305084746</v>
      </c>
      <c r="G580" s="23">
        <f t="shared" si="28"/>
        <v>17799</v>
      </c>
      <c r="H580" s="2" t="s">
        <v>880</v>
      </c>
      <c r="I580" s="2"/>
      <c r="J580" s="34">
        <f>Таблица2[[#This Row],[Закупка
без НДС]]</f>
        <v>10055.93220338983</v>
      </c>
      <c r="K580" s="34">
        <f t="shared" si="29"/>
        <v>11061.525423728812</v>
      </c>
    </row>
    <row r="581" spans="1:11" x14ac:dyDescent="0.25">
      <c r="A581" s="20">
        <v>580</v>
      </c>
      <c r="B581" s="1" t="s">
        <v>574</v>
      </c>
      <c r="C581" s="21">
        <f t="shared" si="27"/>
        <v>10175.423728813559</v>
      </c>
      <c r="D581" s="22"/>
      <c r="E581" s="18">
        <v>12007</v>
      </c>
      <c r="F581" s="19">
        <f>Таблица2[[#This Row],[продажа + 50%
с НДС]]/118*100</f>
        <v>15263.135593220337</v>
      </c>
      <c r="G581" s="23">
        <f t="shared" si="28"/>
        <v>18010.5</v>
      </c>
      <c r="H581" s="2"/>
      <c r="I581" s="2">
        <v>12007</v>
      </c>
      <c r="J581" s="34">
        <f>Таблица2[[#This Row],[Закупка
без НДС]]</f>
        <v>10175.423728813559</v>
      </c>
      <c r="K581" s="34">
        <f t="shared" si="29"/>
        <v>11192.966101694916</v>
      </c>
    </row>
    <row r="582" spans="1:11" x14ac:dyDescent="0.25">
      <c r="A582" s="17">
        <v>581</v>
      </c>
      <c r="B582" s="1" t="s">
        <v>575</v>
      </c>
      <c r="C582" s="21">
        <f t="shared" si="27"/>
        <v>12326.440677966102</v>
      </c>
      <c r="D582" s="22"/>
      <c r="E582" s="18">
        <v>14545.2</v>
      </c>
      <c r="F582" s="19">
        <f>Таблица2[[#This Row],[продажа + 50%
с НДС]]/118*100</f>
        <v>18489.661016949151</v>
      </c>
      <c r="G582" s="23">
        <f t="shared" si="28"/>
        <v>21817.8</v>
      </c>
      <c r="H582" s="2"/>
      <c r="I582" s="2">
        <v>14545.2</v>
      </c>
      <c r="J582" s="34">
        <f>Таблица2[[#This Row],[Закупка
без НДС]]</f>
        <v>12326.440677966102</v>
      </c>
      <c r="K582" s="34">
        <f t="shared" si="29"/>
        <v>13559.084745762711</v>
      </c>
    </row>
    <row r="583" spans="1:11" x14ac:dyDescent="0.25">
      <c r="A583" s="20">
        <v>582</v>
      </c>
      <c r="B583" s="1" t="s">
        <v>576</v>
      </c>
      <c r="C583" s="21">
        <f t="shared" si="27"/>
        <v>13167.796610169491</v>
      </c>
      <c r="D583" s="22">
        <v>457</v>
      </c>
      <c r="E583" s="24">
        <f>Таблица2[[#This Row],[цены в долларах]]*$I$1</f>
        <v>15538</v>
      </c>
      <c r="F583" s="19">
        <f>Таблица2[[#This Row],[продажа + 50%
с НДС]]/118*100</f>
        <v>19751.694915254237</v>
      </c>
      <c r="G583" s="23">
        <f t="shared" si="28"/>
        <v>23307</v>
      </c>
      <c r="H583" s="2" t="s">
        <v>881</v>
      </c>
      <c r="I583" s="2"/>
      <c r="J583" s="34">
        <f>Таблица2[[#This Row],[Закупка
без НДС]]</f>
        <v>13167.796610169491</v>
      </c>
      <c r="K583" s="34">
        <f t="shared" si="29"/>
        <v>14484.576271186441</v>
      </c>
    </row>
    <row r="584" spans="1:11" x14ac:dyDescent="0.25">
      <c r="A584" s="20">
        <v>583</v>
      </c>
      <c r="B584" s="1" t="s">
        <v>577</v>
      </c>
      <c r="C584" s="21">
        <f t="shared" si="27"/>
        <v>13198.305084745763</v>
      </c>
      <c r="D584" s="22"/>
      <c r="E584" s="18">
        <v>15574</v>
      </c>
      <c r="F584" s="19">
        <f>Таблица2[[#This Row],[продажа + 50%
с НДС]]/118*100</f>
        <v>19797.457627118645</v>
      </c>
      <c r="G584" s="23">
        <f t="shared" si="28"/>
        <v>23361</v>
      </c>
      <c r="H584" s="2"/>
      <c r="I584" s="2">
        <v>15574</v>
      </c>
      <c r="J584" s="34">
        <f>Таблица2[[#This Row],[Закупка
без НДС]]</f>
        <v>13198.305084745763</v>
      </c>
      <c r="K584" s="34">
        <f t="shared" si="29"/>
        <v>14518.135593220341</v>
      </c>
    </row>
    <row r="585" spans="1:11" x14ac:dyDescent="0.25">
      <c r="A585" s="17">
        <v>584</v>
      </c>
      <c r="B585" s="1" t="s">
        <v>578</v>
      </c>
      <c r="C585" s="21">
        <f t="shared" si="27"/>
        <v>16402.118644067796</v>
      </c>
      <c r="D585" s="22"/>
      <c r="E585" s="18">
        <v>19354.5</v>
      </c>
      <c r="F585" s="19">
        <f>Таблица2[[#This Row],[продажа + 50%
с НДС]]/118*100</f>
        <v>24603.177966101695</v>
      </c>
      <c r="G585" s="23">
        <f t="shared" si="28"/>
        <v>29031.75</v>
      </c>
      <c r="H585" s="2"/>
      <c r="I585" s="2">
        <v>19354.5</v>
      </c>
      <c r="J585" s="34">
        <f>Таблица2[[#This Row],[Закупка
без НДС]]</f>
        <v>16402.118644067796</v>
      </c>
      <c r="K585" s="34">
        <f t="shared" si="29"/>
        <v>18042.330508474573</v>
      </c>
    </row>
    <row r="586" spans="1:11" x14ac:dyDescent="0.25">
      <c r="A586" s="20">
        <v>585</v>
      </c>
      <c r="B586" s="1" t="s">
        <v>579</v>
      </c>
      <c r="C586" s="21">
        <f t="shared" si="27"/>
        <v>17259.322033898305</v>
      </c>
      <c r="D586" s="22">
        <v>599</v>
      </c>
      <c r="E586" s="24">
        <f>Таблица2[[#This Row],[цены в долларах]]*$I$1</f>
        <v>20366</v>
      </c>
      <c r="F586" s="19">
        <f>Таблица2[[#This Row],[продажа + 50%
с НДС]]/118*100</f>
        <v>25888.983050847459</v>
      </c>
      <c r="G586" s="23">
        <f t="shared" si="28"/>
        <v>30549</v>
      </c>
      <c r="H586" s="2" t="s">
        <v>882</v>
      </c>
      <c r="I586" s="2"/>
      <c r="J586" s="34">
        <f>Таблица2[[#This Row],[Закупка
без НДС]]</f>
        <v>17259.322033898305</v>
      </c>
      <c r="K586" s="34">
        <f t="shared" si="29"/>
        <v>18985.254237288133</v>
      </c>
    </row>
    <row r="587" spans="1:11" x14ac:dyDescent="0.25">
      <c r="A587" s="20">
        <v>586</v>
      </c>
      <c r="B587" s="1" t="s">
        <v>580</v>
      </c>
      <c r="C587" s="21">
        <f t="shared" si="27"/>
        <v>17283.898305084746</v>
      </c>
      <c r="D587" s="22"/>
      <c r="E587" s="18">
        <v>20395</v>
      </c>
      <c r="F587" s="19">
        <f>Таблица2[[#This Row],[продажа + 50%
с НДС]]/118*100</f>
        <v>25925.847457627118</v>
      </c>
      <c r="G587" s="23">
        <f t="shared" si="28"/>
        <v>30592.5</v>
      </c>
      <c r="H587" s="2"/>
      <c r="I587" s="2">
        <v>20395</v>
      </c>
      <c r="J587" s="34">
        <f>Таблица2[[#This Row],[Закупка
без НДС]]</f>
        <v>17283.898305084746</v>
      </c>
      <c r="K587" s="34">
        <f t="shared" si="29"/>
        <v>19012.288135593219</v>
      </c>
    </row>
    <row r="588" spans="1:11" x14ac:dyDescent="0.25">
      <c r="A588" s="17">
        <v>587</v>
      </c>
      <c r="B588" s="11" t="s">
        <v>581</v>
      </c>
      <c r="C588" s="25">
        <f t="shared" si="27"/>
        <v>18614.406779661018</v>
      </c>
      <c r="D588" s="22"/>
      <c r="E588" s="18">
        <v>21965</v>
      </c>
      <c r="F588" s="19">
        <f>Таблица2[[#This Row],[продажа + 50%
с НДС]]/118*100</f>
        <v>27921.610169491527</v>
      </c>
      <c r="G588" s="23">
        <f t="shared" si="28"/>
        <v>32947.5</v>
      </c>
      <c r="H588" s="2"/>
      <c r="I588" s="2">
        <v>21965</v>
      </c>
      <c r="J588" s="34">
        <f>Таблица2[[#This Row],[Закупка
без НДС]]</f>
        <v>18614.406779661018</v>
      </c>
      <c r="K588" s="34">
        <f t="shared" si="29"/>
        <v>20475.847457627118</v>
      </c>
    </row>
    <row r="589" spans="1:11" x14ac:dyDescent="0.25">
      <c r="A589" s="20">
        <v>588</v>
      </c>
      <c r="B589" s="1" t="s">
        <v>582</v>
      </c>
      <c r="C589" s="21">
        <f t="shared" si="27"/>
        <v>3429.6610169491523</v>
      </c>
      <c r="D589" s="22"/>
      <c r="E589" s="18">
        <v>4047</v>
      </c>
      <c r="F589" s="19">
        <f>Таблица2[[#This Row],[продажа + 50%
с НДС]]/118*100</f>
        <v>5144.4915254237285</v>
      </c>
      <c r="G589" s="23">
        <f t="shared" si="28"/>
        <v>6070.5</v>
      </c>
      <c r="H589" s="2"/>
      <c r="I589" s="2">
        <v>4047</v>
      </c>
      <c r="J589" s="34">
        <f>Таблица2[[#This Row],[Закупка
без НДС]]</f>
        <v>3429.6610169491523</v>
      </c>
      <c r="K589" s="34">
        <f t="shared" si="29"/>
        <v>3772.6271186440677</v>
      </c>
    </row>
    <row r="590" spans="1:11" x14ac:dyDescent="0.25">
      <c r="A590" s="20">
        <v>589</v>
      </c>
      <c r="B590" s="1" t="s">
        <v>583</v>
      </c>
      <c r="C590" s="21">
        <f t="shared" si="27"/>
        <v>4314.406779661017</v>
      </c>
      <c r="D590" s="22"/>
      <c r="E590" s="18">
        <v>5091</v>
      </c>
      <c r="F590" s="19">
        <f>Таблица2[[#This Row],[продажа + 50%
с НДС]]/118*100</f>
        <v>6471.6101694915251</v>
      </c>
      <c r="G590" s="23">
        <f t="shared" si="28"/>
        <v>7636.5</v>
      </c>
      <c r="H590" s="2"/>
      <c r="I590" s="2">
        <v>5091</v>
      </c>
      <c r="J590" s="34">
        <f>Таблица2[[#This Row],[Закупка
без НДС]]</f>
        <v>4314.406779661017</v>
      </c>
      <c r="K590" s="34">
        <f t="shared" si="29"/>
        <v>4745.8474576271183</v>
      </c>
    </row>
    <row r="591" spans="1:11" x14ac:dyDescent="0.25">
      <c r="A591" s="17">
        <v>590</v>
      </c>
      <c r="B591" s="1" t="s">
        <v>584</v>
      </c>
      <c r="C591" s="21">
        <f t="shared" si="27"/>
        <v>5438.1355932203387</v>
      </c>
      <c r="D591" s="22"/>
      <c r="E591" s="18">
        <v>6417</v>
      </c>
      <c r="F591" s="19">
        <f>Таблица2[[#This Row],[продажа + 50%
с НДС]]/118*100</f>
        <v>8157.2033898305081</v>
      </c>
      <c r="G591" s="23">
        <f t="shared" si="28"/>
        <v>9625.5</v>
      </c>
      <c r="H591" s="2"/>
      <c r="I591" s="2">
        <v>6417</v>
      </c>
      <c r="J591" s="34">
        <f>Таблица2[[#This Row],[Закупка
без НДС]]</f>
        <v>5438.1355932203387</v>
      </c>
      <c r="K591" s="34">
        <f t="shared" si="29"/>
        <v>5981.9491525423728</v>
      </c>
    </row>
    <row r="592" spans="1:11" x14ac:dyDescent="0.25">
      <c r="A592" s="20">
        <v>591</v>
      </c>
      <c r="B592" s="1" t="s">
        <v>585</v>
      </c>
      <c r="C592" s="21">
        <f t="shared" si="27"/>
        <v>4584.2372881355932</v>
      </c>
      <c r="D592" s="22">
        <v>159.1</v>
      </c>
      <c r="E592" s="24">
        <f>Таблица2[[#This Row],[цены в долларах]]*$I$1</f>
        <v>5409.4</v>
      </c>
      <c r="F592" s="19">
        <f>Таблица2[[#This Row],[продажа + 50%
с НДС]]/118*100</f>
        <v>6876.3559322033898</v>
      </c>
      <c r="G592" s="23">
        <f t="shared" si="28"/>
        <v>8114.1</v>
      </c>
      <c r="H592" s="2" t="s">
        <v>883</v>
      </c>
      <c r="I592" s="2"/>
      <c r="J592" s="34">
        <f>Таблица2[[#This Row],[Закупка
без НДС]]</f>
        <v>4584.2372881355932</v>
      </c>
      <c r="K592" s="34">
        <f t="shared" si="29"/>
        <v>5042.6610169491523</v>
      </c>
    </row>
    <row r="593" spans="1:11" x14ac:dyDescent="0.25">
      <c r="A593" s="20">
        <v>592</v>
      </c>
      <c r="B593" s="1" t="s">
        <v>586</v>
      </c>
      <c r="C593" s="21">
        <f t="shared" si="27"/>
        <v>4009.3220338983051</v>
      </c>
      <c r="D593" s="22"/>
      <c r="E593" s="18">
        <v>4731</v>
      </c>
      <c r="F593" s="19">
        <f>Таблица2[[#This Row],[продажа + 50%
с НДС]]/118*100</f>
        <v>6013.983050847457</v>
      </c>
      <c r="G593" s="23">
        <f t="shared" si="28"/>
        <v>7096.5</v>
      </c>
      <c r="H593" s="2"/>
      <c r="I593" s="2">
        <v>4731</v>
      </c>
      <c r="J593" s="34">
        <f>Таблица2[[#This Row],[Закупка
без НДС]]</f>
        <v>4009.3220338983051</v>
      </c>
      <c r="K593" s="34">
        <f t="shared" si="29"/>
        <v>4410.2542372881353</v>
      </c>
    </row>
    <row r="594" spans="1:11" x14ac:dyDescent="0.25">
      <c r="A594" s="17">
        <v>593</v>
      </c>
      <c r="B594" s="1" t="s">
        <v>587</v>
      </c>
      <c r="C594" s="21">
        <f t="shared" si="27"/>
        <v>5347.4576271186443</v>
      </c>
      <c r="D594" s="22"/>
      <c r="E594" s="18">
        <v>6310</v>
      </c>
      <c r="F594" s="19">
        <f>Таблица2[[#This Row],[продажа + 50%
с НДС]]/118*100</f>
        <v>8021.1864406779669</v>
      </c>
      <c r="G594" s="23">
        <f t="shared" si="28"/>
        <v>9465</v>
      </c>
      <c r="H594" s="2"/>
      <c r="I594" s="2">
        <v>6310</v>
      </c>
      <c r="J594" s="34">
        <f>Таблица2[[#This Row],[Закупка
без НДС]]</f>
        <v>5347.4576271186443</v>
      </c>
      <c r="K594" s="34">
        <f t="shared" si="29"/>
        <v>5882.203389830509</v>
      </c>
    </row>
    <row r="595" spans="1:11" x14ac:dyDescent="0.25">
      <c r="A595" s="20">
        <v>594</v>
      </c>
      <c r="B595" s="1" t="s">
        <v>588</v>
      </c>
      <c r="C595" s="21">
        <f t="shared" si="27"/>
        <v>5684.9152542372894</v>
      </c>
      <c r="D595" s="22">
        <v>197.3</v>
      </c>
      <c r="E595" s="24">
        <f>Таблица2[[#This Row],[цены в долларах]]*$I$1</f>
        <v>6708.2000000000007</v>
      </c>
      <c r="F595" s="19">
        <f>Таблица2[[#This Row],[продажа + 50%
с НДС]]/118*100</f>
        <v>8527.3728813559337</v>
      </c>
      <c r="G595" s="23">
        <f t="shared" si="28"/>
        <v>10062.300000000001</v>
      </c>
      <c r="H595" s="2" t="s">
        <v>884</v>
      </c>
      <c r="I595" s="2"/>
      <c r="J595" s="34">
        <f>Таблица2[[#This Row],[Закупка
без НДС]]</f>
        <v>5684.9152542372894</v>
      </c>
      <c r="K595" s="34">
        <f t="shared" si="29"/>
        <v>6253.4067796610179</v>
      </c>
    </row>
    <row r="596" spans="1:11" x14ac:dyDescent="0.25">
      <c r="A596" s="20">
        <v>595</v>
      </c>
      <c r="B596" s="1" t="s">
        <v>589</v>
      </c>
      <c r="C596" s="21">
        <f t="shared" si="27"/>
        <v>5241.5254237288136</v>
      </c>
      <c r="D596" s="22"/>
      <c r="E596" s="18">
        <v>6185</v>
      </c>
      <c r="F596" s="19">
        <f>Таблица2[[#This Row],[продажа + 50%
с НДС]]/118*100</f>
        <v>7862.2881355932204</v>
      </c>
      <c r="G596" s="23">
        <f t="shared" si="28"/>
        <v>9277.5</v>
      </c>
      <c r="H596" s="2"/>
      <c r="I596" s="2">
        <v>6185</v>
      </c>
      <c r="J596" s="34">
        <f>Таблица2[[#This Row],[Закупка
без НДС]]</f>
        <v>5241.5254237288136</v>
      </c>
      <c r="K596" s="34">
        <f t="shared" si="29"/>
        <v>5765.6779661016944</v>
      </c>
    </row>
    <row r="597" spans="1:11" x14ac:dyDescent="0.25">
      <c r="A597" s="17">
        <v>596</v>
      </c>
      <c r="B597" s="1" t="s">
        <v>590</v>
      </c>
      <c r="C597" s="21">
        <f t="shared" si="27"/>
        <v>6838.9830508474579</v>
      </c>
      <c r="D597" s="22"/>
      <c r="E597" s="18">
        <v>8070</v>
      </c>
      <c r="F597" s="19">
        <f>Таблица2[[#This Row],[продажа + 50%
с НДС]]/118*100</f>
        <v>10258.474576271186</v>
      </c>
      <c r="G597" s="23">
        <f t="shared" si="28"/>
        <v>12105</v>
      </c>
      <c r="H597" s="2"/>
      <c r="I597" s="2">
        <v>8070</v>
      </c>
      <c r="J597" s="34">
        <f>Таблица2[[#This Row],[Закупка
без НДС]]</f>
        <v>6838.9830508474579</v>
      </c>
      <c r="K597" s="34">
        <f t="shared" si="29"/>
        <v>7522.8813559322034</v>
      </c>
    </row>
    <row r="598" spans="1:11" x14ac:dyDescent="0.25">
      <c r="A598" s="20">
        <v>597</v>
      </c>
      <c r="B598" s="1" t="s">
        <v>591</v>
      </c>
      <c r="C598" s="21">
        <f t="shared" si="27"/>
        <v>7405.0847457627115</v>
      </c>
      <c r="D598" s="22">
        <v>257</v>
      </c>
      <c r="E598" s="24">
        <f>Таблица2[[#This Row],[цены в долларах]]*$I$1</f>
        <v>8738</v>
      </c>
      <c r="F598" s="19">
        <f>Таблица2[[#This Row],[продажа + 50%
с НДС]]/118*100</f>
        <v>11107.627118644068</v>
      </c>
      <c r="G598" s="23">
        <f t="shared" si="28"/>
        <v>13107</v>
      </c>
      <c r="H598" s="2" t="s">
        <v>885</v>
      </c>
      <c r="I598" s="2"/>
      <c r="J598" s="34">
        <f>Таблица2[[#This Row],[Закупка
без НДС]]</f>
        <v>7405.0847457627115</v>
      </c>
      <c r="K598" s="34">
        <f t="shared" si="29"/>
        <v>8145.5932203389821</v>
      </c>
    </row>
    <row r="599" spans="1:11" x14ac:dyDescent="0.25">
      <c r="A599" s="20">
        <v>598</v>
      </c>
      <c r="B599" s="1" t="s">
        <v>592</v>
      </c>
      <c r="C599" s="21">
        <f t="shared" si="27"/>
        <v>7124.5762711864409</v>
      </c>
      <c r="D599" s="22"/>
      <c r="E599" s="18">
        <v>8407</v>
      </c>
      <c r="F599" s="19">
        <f>Таблица2[[#This Row],[продажа + 50%
с НДС]]/118*100</f>
        <v>10686.864406779661</v>
      </c>
      <c r="G599" s="23">
        <f t="shared" si="28"/>
        <v>12610.5</v>
      </c>
      <c r="H599" s="2"/>
      <c r="I599" s="2">
        <v>8407</v>
      </c>
      <c r="J599" s="34">
        <f>Таблица2[[#This Row],[Закупка
без НДС]]</f>
        <v>7124.5762711864409</v>
      </c>
      <c r="K599" s="34">
        <f t="shared" si="29"/>
        <v>7837.0338983050851</v>
      </c>
    </row>
    <row r="600" spans="1:11" x14ac:dyDescent="0.25">
      <c r="A600" s="17">
        <v>599</v>
      </c>
      <c r="B600" s="1" t="s">
        <v>593</v>
      </c>
      <c r="C600" s="21">
        <f t="shared" si="27"/>
        <v>8996.3135593220341</v>
      </c>
      <c r="D600" s="22"/>
      <c r="E600" s="18">
        <v>10615.65</v>
      </c>
      <c r="F600" s="19">
        <f>Таблица2[[#This Row],[продажа + 50%
с НДС]]/118*100</f>
        <v>13494.470338983052</v>
      </c>
      <c r="G600" s="23">
        <f t="shared" si="28"/>
        <v>15923.475</v>
      </c>
      <c r="H600" s="2"/>
      <c r="I600" s="2">
        <v>10615.65</v>
      </c>
      <c r="J600" s="34">
        <f>Таблица2[[#This Row],[Закупка
без НДС]]</f>
        <v>8996.3135593220341</v>
      </c>
      <c r="K600" s="34">
        <f t="shared" si="29"/>
        <v>9895.9449152542365</v>
      </c>
    </row>
    <row r="601" spans="1:11" x14ac:dyDescent="0.25">
      <c r="A601" s="20">
        <v>600</v>
      </c>
      <c r="B601" s="1" t="s">
        <v>594</v>
      </c>
      <c r="C601" s="21">
        <f t="shared" si="27"/>
        <v>9566.1016949152545</v>
      </c>
      <c r="D601" s="22">
        <v>332</v>
      </c>
      <c r="E601" s="24">
        <f>Таблица2[[#This Row],[цены в долларах]]*$I$1</f>
        <v>11288</v>
      </c>
      <c r="F601" s="19">
        <f>Таблица2[[#This Row],[продажа + 50%
с НДС]]/118*100</f>
        <v>14349.15254237288</v>
      </c>
      <c r="G601" s="23">
        <f t="shared" si="28"/>
        <v>16932</v>
      </c>
      <c r="H601" s="2" t="s">
        <v>886</v>
      </c>
      <c r="I601" s="2"/>
      <c r="J601" s="34">
        <f>Таблица2[[#This Row],[Закупка
без НДС]]</f>
        <v>9566.1016949152545</v>
      </c>
      <c r="K601" s="34">
        <f t="shared" si="29"/>
        <v>10522.711864406781</v>
      </c>
    </row>
    <row r="602" spans="1:11" x14ac:dyDescent="0.25">
      <c r="A602" s="20">
        <v>601</v>
      </c>
      <c r="B602" s="1" t="s">
        <v>595</v>
      </c>
      <c r="C602" s="21">
        <f t="shared" si="27"/>
        <v>9540.6779661016953</v>
      </c>
      <c r="D602" s="22"/>
      <c r="E602" s="18">
        <v>11258</v>
      </c>
      <c r="F602" s="19">
        <f>Таблица2[[#This Row],[продажа + 50%
с НДС]]/118*100</f>
        <v>14311.016949152543</v>
      </c>
      <c r="G602" s="23">
        <f t="shared" si="28"/>
        <v>16887</v>
      </c>
      <c r="H602" s="2"/>
      <c r="I602" s="2">
        <v>11258</v>
      </c>
      <c r="J602" s="34">
        <f>Таблица2[[#This Row],[Закупка
без НДС]]</f>
        <v>9540.6779661016953</v>
      </c>
      <c r="K602" s="34">
        <f t="shared" si="29"/>
        <v>10494.745762711866</v>
      </c>
    </row>
    <row r="603" spans="1:11" x14ac:dyDescent="0.25">
      <c r="A603" s="17">
        <v>602</v>
      </c>
      <c r="B603" s="1" t="s">
        <v>596</v>
      </c>
      <c r="C603" s="21">
        <f t="shared" si="27"/>
        <v>11623.389830508473</v>
      </c>
      <c r="D603" s="22">
        <v>403.4</v>
      </c>
      <c r="E603" s="24">
        <f>Таблица2[[#This Row],[цены в долларах]]*$I$1</f>
        <v>13715.599999999999</v>
      </c>
      <c r="F603" s="19">
        <f>Таблица2[[#This Row],[продажа + 50%
с НДС]]/118*100</f>
        <v>17435.08474576271</v>
      </c>
      <c r="G603" s="23">
        <f t="shared" si="28"/>
        <v>20573.399999999998</v>
      </c>
      <c r="H603" s="2" t="s">
        <v>887</v>
      </c>
      <c r="I603" s="2"/>
      <c r="J603" s="34">
        <f>Таблица2[[#This Row],[Закупка
без НДС]]</f>
        <v>11623.389830508473</v>
      </c>
      <c r="K603" s="34">
        <f t="shared" si="29"/>
        <v>12785.728813559319</v>
      </c>
    </row>
    <row r="604" spans="1:11" x14ac:dyDescent="0.25">
      <c r="A604" s="20">
        <v>603</v>
      </c>
      <c r="B604" s="1" t="s">
        <v>597</v>
      </c>
      <c r="C604" s="21">
        <f t="shared" si="27"/>
        <v>12841.525423728814</v>
      </c>
      <c r="D604" s="22"/>
      <c r="E604" s="18">
        <v>15153</v>
      </c>
      <c r="F604" s="19">
        <f>Таблица2[[#This Row],[продажа + 50%
с НДС]]/118*100</f>
        <v>19262.288135593222</v>
      </c>
      <c r="G604" s="23">
        <f t="shared" si="28"/>
        <v>22729.5</v>
      </c>
      <c r="H604" s="2"/>
      <c r="I604" s="2">
        <v>15153</v>
      </c>
      <c r="J604" s="34">
        <f>Таблица2[[#This Row],[Закупка
без НДС]]</f>
        <v>12841.525423728814</v>
      </c>
      <c r="K604" s="34">
        <f t="shared" si="29"/>
        <v>14125.677966101695</v>
      </c>
    </row>
    <row r="605" spans="1:11" x14ac:dyDescent="0.25">
      <c r="A605" s="20">
        <v>604</v>
      </c>
      <c r="B605" s="1" t="s">
        <v>598</v>
      </c>
      <c r="C605" s="21">
        <f t="shared" si="27"/>
        <v>12177.330508474577</v>
      </c>
      <c r="D605" s="22"/>
      <c r="E605" s="18">
        <v>14369.25</v>
      </c>
      <c r="F605" s="19">
        <f>Таблица2[[#This Row],[продажа + 50%
с НДС]]/118*100</f>
        <v>18265.995762711864</v>
      </c>
      <c r="G605" s="23">
        <f t="shared" si="28"/>
        <v>21553.875</v>
      </c>
      <c r="H605" s="2"/>
      <c r="I605" s="2">
        <v>14369.25</v>
      </c>
      <c r="J605" s="34">
        <f>Таблица2[[#This Row],[Закупка
без НДС]]</f>
        <v>12177.330508474577</v>
      </c>
      <c r="K605" s="34">
        <f t="shared" si="29"/>
        <v>13395.063559322036</v>
      </c>
    </row>
    <row r="606" spans="1:11" x14ac:dyDescent="0.25">
      <c r="A606" s="17">
        <v>605</v>
      </c>
      <c r="B606" s="1" t="s">
        <v>599</v>
      </c>
      <c r="C606" s="21">
        <f t="shared" si="27"/>
        <v>16998.5593220339</v>
      </c>
      <c r="D606" s="22"/>
      <c r="E606" s="18">
        <v>20058.3</v>
      </c>
      <c r="F606" s="19">
        <f>Таблица2[[#This Row],[продажа + 50%
с НДС]]/118*100</f>
        <v>25497.838983050849</v>
      </c>
      <c r="G606" s="23">
        <f t="shared" si="28"/>
        <v>30087.45</v>
      </c>
      <c r="H606" s="2"/>
      <c r="I606" s="2">
        <v>20058.3</v>
      </c>
      <c r="J606" s="34">
        <f>Таблица2[[#This Row],[Закупка
без НДС]]</f>
        <v>16998.5593220339</v>
      </c>
      <c r="K606" s="34">
        <f t="shared" si="29"/>
        <v>18698.41525423729</v>
      </c>
    </row>
    <row r="607" spans="1:11" x14ac:dyDescent="0.25">
      <c r="A607" s="20">
        <v>606</v>
      </c>
      <c r="B607" s="1" t="s">
        <v>600</v>
      </c>
      <c r="C607" s="21">
        <f t="shared" si="27"/>
        <v>3843.2203389830506</v>
      </c>
      <c r="D607" s="22"/>
      <c r="E607" s="18">
        <v>4535</v>
      </c>
      <c r="F607" s="19">
        <f>Таблица2[[#This Row],[продажа + 50%
с НДС]]/118*100</f>
        <v>5764.8305084745762</v>
      </c>
      <c r="G607" s="23">
        <f t="shared" si="28"/>
        <v>6802.5</v>
      </c>
      <c r="H607" s="2"/>
      <c r="I607" s="2">
        <v>4535</v>
      </c>
      <c r="J607" s="34">
        <f>Таблица2[[#This Row],[Закупка
без НДС]]</f>
        <v>3843.2203389830506</v>
      </c>
      <c r="K607" s="34">
        <f t="shared" si="29"/>
        <v>4227.5423728813557</v>
      </c>
    </row>
    <row r="608" spans="1:11" x14ac:dyDescent="0.25">
      <c r="A608" s="20">
        <v>607</v>
      </c>
      <c r="B608" s="1" t="s">
        <v>601</v>
      </c>
      <c r="C608" s="21">
        <f t="shared" si="27"/>
        <v>4091.5254237288136</v>
      </c>
      <c r="D608" s="22">
        <v>142</v>
      </c>
      <c r="E608" s="24">
        <f>Таблица2[[#This Row],[цены в долларах]]*$I$1</f>
        <v>4828</v>
      </c>
      <c r="F608" s="19">
        <f>Таблица2[[#This Row],[продажа + 50%
с НДС]]/118*100</f>
        <v>6137.2881355932204</v>
      </c>
      <c r="G608" s="23">
        <f t="shared" si="28"/>
        <v>7242</v>
      </c>
      <c r="H608" s="2" t="s">
        <v>888</v>
      </c>
      <c r="I608" s="2"/>
      <c r="J608" s="34">
        <f>Таблица2[[#This Row],[Закупка
без НДС]]</f>
        <v>4091.5254237288136</v>
      </c>
      <c r="K608" s="34">
        <f t="shared" si="29"/>
        <v>4500.6779661016953</v>
      </c>
    </row>
    <row r="609" spans="1:11" x14ac:dyDescent="0.25">
      <c r="A609" s="17">
        <v>608</v>
      </c>
      <c r="B609" s="1" t="s">
        <v>602</v>
      </c>
      <c r="C609" s="21">
        <f t="shared" si="27"/>
        <v>3300.8474576271187</v>
      </c>
      <c r="D609" s="22"/>
      <c r="E609" s="18">
        <v>3895</v>
      </c>
      <c r="F609" s="19">
        <f>Таблица2[[#This Row],[продажа + 50%
с НДС]]/118*100</f>
        <v>4951.2711864406783</v>
      </c>
      <c r="G609" s="23">
        <f t="shared" si="28"/>
        <v>5842.5</v>
      </c>
      <c r="H609" s="2"/>
      <c r="I609" s="2">
        <v>3895</v>
      </c>
      <c r="J609" s="34">
        <f>Таблица2[[#This Row],[Закупка
без НДС]]</f>
        <v>3300.8474576271187</v>
      </c>
      <c r="K609" s="34">
        <f t="shared" si="29"/>
        <v>3630.9322033898306</v>
      </c>
    </row>
    <row r="610" spans="1:11" x14ac:dyDescent="0.25">
      <c r="A610" s="20">
        <v>609</v>
      </c>
      <c r="B610" s="1" t="s">
        <v>603</v>
      </c>
      <c r="C610" s="21">
        <f t="shared" si="27"/>
        <v>5049.8644067796613</v>
      </c>
      <c r="D610" s="22"/>
      <c r="E610" s="18">
        <v>5958.84</v>
      </c>
      <c r="F610" s="19">
        <f>Таблица2[[#This Row],[продажа + 50%
с НДС]]/118*100</f>
        <v>7574.796610169491</v>
      </c>
      <c r="G610" s="23">
        <f t="shared" si="28"/>
        <v>8938.26</v>
      </c>
      <c r="H610" s="2"/>
      <c r="I610" s="2">
        <v>5958.84</v>
      </c>
      <c r="J610" s="34">
        <f>Таблица2[[#This Row],[Закупка
без НДС]]</f>
        <v>5049.8644067796613</v>
      </c>
      <c r="K610" s="34">
        <f t="shared" si="29"/>
        <v>5554.8508474576274</v>
      </c>
    </row>
    <row r="611" spans="1:11" x14ac:dyDescent="0.25">
      <c r="A611" s="20">
        <v>610</v>
      </c>
      <c r="B611" s="1" t="s">
        <v>604</v>
      </c>
      <c r="C611" s="21">
        <f t="shared" si="27"/>
        <v>5388.1355932203387</v>
      </c>
      <c r="D611" s="22">
        <v>187</v>
      </c>
      <c r="E611" s="24">
        <f>Таблица2[[#This Row],[цены в долларах]]*$I$1</f>
        <v>6358</v>
      </c>
      <c r="F611" s="19">
        <f>Таблица2[[#This Row],[продажа + 50%
с НДС]]/118*100</f>
        <v>8082.2033898305081</v>
      </c>
      <c r="G611" s="23">
        <f t="shared" si="28"/>
        <v>9537</v>
      </c>
      <c r="H611" s="2" t="s">
        <v>889</v>
      </c>
      <c r="I611" s="2"/>
      <c r="J611" s="34">
        <f>Таблица2[[#This Row],[Закупка
без НДС]]</f>
        <v>5388.1355932203387</v>
      </c>
      <c r="K611" s="34">
        <f t="shared" si="29"/>
        <v>5926.9491525423728</v>
      </c>
    </row>
    <row r="612" spans="1:11" x14ac:dyDescent="0.25">
      <c r="A612" s="17">
        <v>611</v>
      </c>
      <c r="B612" s="1" t="s">
        <v>605</v>
      </c>
      <c r="C612" s="21">
        <f t="shared" si="27"/>
        <v>4476.2711864406783</v>
      </c>
      <c r="D612" s="22"/>
      <c r="E612" s="18">
        <v>5282</v>
      </c>
      <c r="F612" s="19">
        <f>Таблица2[[#This Row],[продажа + 50%
с НДС]]/118*100</f>
        <v>6714.406779661017</v>
      </c>
      <c r="G612" s="23">
        <f t="shared" si="28"/>
        <v>7923</v>
      </c>
      <c r="H612" s="2"/>
      <c r="I612" s="2">
        <v>5282</v>
      </c>
      <c r="J612" s="34">
        <f>Таблица2[[#This Row],[Закупка
без НДС]]</f>
        <v>4476.2711864406783</v>
      </c>
      <c r="K612" s="34">
        <f t="shared" si="29"/>
        <v>4923.8983050847464</v>
      </c>
    </row>
    <row r="613" spans="1:11" x14ac:dyDescent="0.25">
      <c r="A613" s="20">
        <v>612</v>
      </c>
      <c r="B613" s="1" t="s">
        <v>606</v>
      </c>
      <c r="C613" s="21">
        <f t="shared" si="27"/>
        <v>6490.6779661016953</v>
      </c>
      <c r="D613" s="22"/>
      <c r="E613" s="18">
        <v>7659</v>
      </c>
      <c r="F613" s="19">
        <f>Таблица2[[#This Row],[продажа + 50%
с НДС]]/118*100</f>
        <v>9736.016949152543</v>
      </c>
      <c r="G613" s="23">
        <f t="shared" si="28"/>
        <v>11488.5</v>
      </c>
      <c r="H613" s="2"/>
      <c r="I613" s="2">
        <v>7659</v>
      </c>
      <c r="J613" s="34">
        <f>Таблица2[[#This Row],[Закупка
без НДС]]</f>
        <v>6490.6779661016953</v>
      </c>
      <c r="K613" s="34">
        <f t="shared" si="29"/>
        <v>7139.7457627118647</v>
      </c>
    </row>
    <row r="614" spans="1:11" x14ac:dyDescent="0.25">
      <c r="A614" s="20">
        <v>613</v>
      </c>
      <c r="B614" s="1" t="s">
        <v>607</v>
      </c>
      <c r="C614" s="21">
        <f t="shared" si="27"/>
        <v>6897.9661016949149</v>
      </c>
      <c r="D614" s="22">
        <v>239.4</v>
      </c>
      <c r="E614" s="24">
        <f>Таблица2[[#This Row],[цены в долларах]]*$I$1</f>
        <v>8139.6</v>
      </c>
      <c r="F614" s="19">
        <f>Таблица2[[#This Row],[продажа + 50%
с НДС]]/118*100</f>
        <v>10346.949152542373</v>
      </c>
      <c r="G614" s="23">
        <f t="shared" si="28"/>
        <v>12209.4</v>
      </c>
      <c r="H614" s="2" t="s">
        <v>890</v>
      </c>
      <c r="I614" s="2"/>
      <c r="J614" s="34">
        <f>Таблица2[[#This Row],[Закупка
без НДС]]</f>
        <v>6897.9661016949149</v>
      </c>
      <c r="K614" s="34">
        <f t="shared" si="29"/>
        <v>7587.7627118644059</v>
      </c>
    </row>
    <row r="615" spans="1:11" x14ac:dyDescent="0.25">
      <c r="A615" s="17">
        <v>614</v>
      </c>
      <c r="B615" s="1" t="s">
        <v>608</v>
      </c>
      <c r="C615" s="21">
        <f t="shared" si="27"/>
        <v>6156.7796610169489</v>
      </c>
      <c r="D615" s="22"/>
      <c r="E615" s="18">
        <v>7265</v>
      </c>
      <c r="F615" s="19">
        <f>Таблица2[[#This Row],[продажа + 50%
с НДС]]/118*100</f>
        <v>9235.1694915254247</v>
      </c>
      <c r="G615" s="23">
        <f t="shared" si="28"/>
        <v>10897.5</v>
      </c>
      <c r="H615" s="2"/>
      <c r="I615" s="2">
        <v>7265</v>
      </c>
      <c r="J615" s="34">
        <f>Таблица2[[#This Row],[Закупка
без НДС]]</f>
        <v>6156.7796610169489</v>
      </c>
      <c r="K615" s="34">
        <f t="shared" si="29"/>
        <v>6772.4576271186443</v>
      </c>
    </row>
    <row r="616" spans="1:11" x14ac:dyDescent="0.25">
      <c r="A616" s="20">
        <v>615</v>
      </c>
      <c r="B616" s="1" t="s">
        <v>609</v>
      </c>
      <c r="C616" s="21">
        <f t="shared" si="27"/>
        <v>8598.3050847457635</v>
      </c>
      <c r="D616" s="22"/>
      <c r="E616" s="18">
        <v>10146</v>
      </c>
      <c r="F616" s="19">
        <f>Таблица2[[#This Row],[продажа + 50%
с НДС]]/118*100</f>
        <v>12897.457627118643</v>
      </c>
      <c r="G616" s="23">
        <f t="shared" si="28"/>
        <v>15219</v>
      </c>
      <c r="H616" s="2"/>
      <c r="I616" s="2">
        <v>10146</v>
      </c>
      <c r="J616" s="34">
        <f>Таблица2[[#This Row],[Закупка
без НДС]]</f>
        <v>8598.3050847457635</v>
      </c>
      <c r="K616" s="34">
        <f t="shared" si="29"/>
        <v>9458.1355932203405</v>
      </c>
    </row>
    <row r="617" spans="1:11" x14ac:dyDescent="0.25">
      <c r="A617" s="20">
        <v>616</v>
      </c>
      <c r="B617" s="1" t="s">
        <v>610</v>
      </c>
      <c r="C617" s="21">
        <f t="shared" si="27"/>
        <v>9133.8983050847455</v>
      </c>
      <c r="D617" s="22">
        <v>317</v>
      </c>
      <c r="E617" s="24">
        <f>Таблица2[[#This Row],[цены в долларах]]*$I$1</f>
        <v>10778</v>
      </c>
      <c r="F617" s="19">
        <f>Таблица2[[#This Row],[продажа + 50%
с НДС]]/118*100</f>
        <v>13700.84745762712</v>
      </c>
      <c r="G617" s="23">
        <f t="shared" si="28"/>
        <v>16167</v>
      </c>
      <c r="H617" s="2" t="s">
        <v>891</v>
      </c>
      <c r="I617" s="2"/>
      <c r="J617" s="34">
        <f>Таблица2[[#This Row],[Закупка
без НДС]]</f>
        <v>9133.8983050847455</v>
      </c>
      <c r="K617" s="34">
        <f t="shared" si="29"/>
        <v>10047.28813559322</v>
      </c>
    </row>
    <row r="618" spans="1:11" x14ac:dyDescent="0.25">
      <c r="A618" s="17">
        <v>617</v>
      </c>
      <c r="B618" s="1" t="s">
        <v>611</v>
      </c>
      <c r="C618" s="21">
        <f t="shared" si="27"/>
        <v>8048.3050847457625</v>
      </c>
      <c r="D618" s="22"/>
      <c r="E618" s="18">
        <v>9497</v>
      </c>
      <c r="F618" s="19">
        <f>Таблица2[[#This Row],[продажа + 50%
с НДС]]/118*100</f>
        <v>12072.457627118643</v>
      </c>
      <c r="G618" s="23">
        <f t="shared" si="28"/>
        <v>14245.5</v>
      </c>
      <c r="H618" s="2"/>
      <c r="I618" s="2">
        <v>9497</v>
      </c>
      <c r="J618" s="34">
        <f>Таблица2[[#This Row],[Закупка
без НДС]]</f>
        <v>8048.3050847457625</v>
      </c>
      <c r="K618" s="34">
        <f t="shared" si="29"/>
        <v>8853.1355932203387</v>
      </c>
    </row>
    <row r="619" spans="1:11" x14ac:dyDescent="0.25">
      <c r="A619" s="20">
        <v>618</v>
      </c>
      <c r="B619" s="1" t="s">
        <v>612</v>
      </c>
      <c r="C619" s="21">
        <f t="shared" si="27"/>
        <v>11431.77966101695</v>
      </c>
      <c r="D619" s="22"/>
      <c r="E619" s="18">
        <v>13489.5</v>
      </c>
      <c r="F619" s="19">
        <f>Таблица2[[#This Row],[продажа + 50%
с НДС]]/118*100</f>
        <v>17147.669491525423</v>
      </c>
      <c r="G619" s="23">
        <f t="shared" si="28"/>
        <v>20234.25</v>
      </c>
      <c r="H619" s="2"/>
      <c r="I619" s="2">
        <v>13489.5</v>
      </c>
      <c r="J619" s="34">
        <f>Таблица2[[#This Row],[Закупка
без НДС]]</f>
        <v>11431.77966101695</v>
      </c>
      <c r="K619" s="34">
        <f t="shared" si="29"/>
        <v>12574.957627118645</v>
      </c>
    </row>
    <row r="620" spans="1:11" x14ac:dyDescent="0.25">
      <c r="A620" s="20">
        <v>619</v>
      </c>
      <c r="B620" s="1" t="s">
        <v>613</v>
      </c>
      <c r="C620" s="21">
        <f t="shared" si="27"/>
        <v>11208.474576271186</v>
      </c>
      <c r="D620" s="22">
        <v>389</v>
      </c>
      <c r="E620" s="24">
        <f>Таблица2[[#This Row],[цены в долларах]]*$I$1</f>
        <v>13226</v>
      </c>
      <c r="F620" s="19">
        <f>Таблица2[[#This Row],[продажа + 50%
с НДС]]/118*100</f>
        <v>16812.711864406778</v>
      </c>
      <c r="G620" s="23">
        <f t="shared" si="28"/>
        <v>19839</v>
      </c>
      <c r="H620" s="2" t="s">
        <v>892</v>
      </c>
      <c r="I620" s="2"/>
      <c r="J620" s="34">
        <f>Таблица2[[#This Row],[Закупка
без НДС]]</f>
        <v>11208.474576271186</v>
      </c>
      <c r="K620" s="34">
        <f t="shared" si="29"/>
        <v>12329.322033898305</v>
      </c>
    </row>
    <row r="621" spans="1:11" x14ac:dyDescent="0.25">
      <c r="A621" s="17">
        <v>620</v>
      </c>
      <c r="B621" s="1" t="s">
        <v>614</v>
      </c>
      <c r="C621" s="21">
        <f t="shared" si="27"/>
        <v>10513.559322033898</v>
      </c>
      <c r="D621" s="22"/>
      <c r="E621" s="18">
        <v>12406</v>
      </c>
      <c r="F621" s="19">
        <f>Таблица2[[#This Row],[продажа + 50%
с НДС]]/118*100</f>
        <v>15770.338983050848</v>
      </c>
      <c r="G621" s="23">
        <f t="shared" si="28"/>
        <v>18609</v>
      </c>
      <c r="H621" s="2"/>
      <c r="I621" s="2">
        <v>12406</v>
      </c>
      <c r="J621" s="34">
        <f>Таблица2[[#This Row],[Закупка
без НДС]]</f>
        <v>10513.559322033898</v>
      </c>
      <c r="K621" s="34">
        <f t="shared" si="29"/>
        <v>11564.915254237289</v>
      </c>
    </row>
    <row r="622" spans="1:11" x14ac:dyDescent="0.25">
      <c r="A622" s="20">
        <v>621</v>
      </c>
      <c r="B622" s="1" t="s">
        <v>615</v>
      </c>
      <c r="C622" s="21">
        <f t="shared" si="27"/>
        <v>8704.2372881355932</v>
      </c>
      <c r="D622" s="22"/>
      <c r="E622" s="18">
        <v>10271</v>
      </c>
      <c r="F622" s="19">
        <f>Таблица2[[#This Row],[продажа + 50%
с НДС]]/118*100</f>
        <v>13056.355932203391</v>
      </c>
      <c r="G622" s="23">
        <f t="shared" si="28"/>
        <v>15406.5</v>
      </c>
      <c r="H622" s="2"/>
      <c r="I622" s="2">
        <v>10271</v>
      </c>
      <c r="J622" s="34">
        <f>Таблица2[[#This Row],[Закупка
без НДС]]</f>
        <v>8704.2372881355932</v>
      </c>
      <c r="K622" s="34">
        <f t="shared" si="29"/>
        <v>9574.6610169491523</v>
      </c>
    </row>
    <row r="623" spans="1:11" x14ac:dyDescent="0.25">
      <c r="A623" s="20">
        <v>622</v>
      </c>
      <c r="B623" s="1" t="s">
        <v>616</v>
      </c>
      <c r="C623" s="21">
        <f t="shared" si="27"/>
        <v>8816.9491525423728</v>
      </c>
      <c r="D623" s="22">
        <v>306</v>
      </c>
      <c r="E623" s="24">
        <f>Таблица2[[#This Row],[цены в долларах]]*$I$1</f>
        <v>10404</v>
      </c>
      <c r="F623" s="19">
        <f>Таблица2[[#This Row],[продажа + 50%
с НДС]]/118*100</f>
        <v>13225.423728813559</v>
      </c>
      <c r="G623" s="23">
        <f t="shared" si="28"/>
        <v>15606</v>
      </c>
      <c r="H623" s="2" t="s">
        <v>893</v>
      </c>
      <c r="I623" s="2"/>
      <c r="J623" s="34">
        <f>Таблица2[[#This Row],[Закупка
без НДС]]</f>
        <v>8816.9491525423728</v>
      </c>
      <c r="K623" s="34">
        <f t="shared" si="29"/>
        <v>9698.6440677966093</v>
      </c>
    </row>
    <row r="624" spans="1:11" x14ac:dyDescent="0.25">
      <c r="A624" s="17">
        <v>623</v>
      </c>
      <c r="B624" s="1" t="s">
        <v>617</v>
      </c>
      <c r="C624" s="21">
        <f t="shared" si="27"/>
        <v>7900</v>
      </c>
      <c r="D624" s="22"/>
      <c r="E624" s="18">
        <v>9322</v>
      </c>
      <c r="F624" s="19">
        <f>Таблица2[[#This Row],[продажа + 50%
с НДС]]/118*100</f>
        <v>11850</v>
      </c>
      <c r="G624" s="23">
        <f t="shared" si="28"/>
        <v>13983</v>
      </c>
      <c r="H624" s="2"/>
      <c r="I624" s="2">
        <v>9322</v>
      </c>
      <c r="J624" s="34">
        <f>Таблица2[[#This Row],[Закупка
без НДС]]</f>
        <v>7900</v>
      </c>
      <c r="K624" s="34">
        <f t="shared" si="29"/>
        <v>8690</v>
      </c>
    </row>
    <row r="625" spans="1:11" x14ac:dyDescent="0.25">
      <c r="A625" s="20">
        <v>624</v>
      </c>
      <c r="B625" s="1" t="s">
        <v>618</v>
      </c>
      <c r="C625" s="21">
        <f t="shared" si="27"/>
        <v>11461.601694915254</v>
      </c>
      <c r="D625" s="22"/>
      <c r="E625" s="18">
        <v>13524.69</v>
      </c>
      <c r="F625" s="19">
        <f>Таблица2[[#This Row],[продажа + 50%
с НДС]]/118*100</f>
        <v>17192.402542372882</v>
      </c>
      <c r="G625" s="23">
        <f t="shared" si="28"/>
        <v>20287.035</v>
      </c>
      <c r="H625" s="2"/>
      <c r="I625" s="2">
        <v>13524.69</v>
      </c>
      <c r="J625" s="34">
        <f>Таблица2[[#This Row],[Закупка
без НДС]]</f>
        <v>11461.601694915254</v>
      </c>
      <c r="K625" s="34">
        <f t="shared" si="29"/>
        <v>12607.761864406781</v>
      </c>
    </row>
    <row r="626" spans="1:11" x14ac:dyDescent="0.25">
      <c r="A626" s="20">
        <v>625</v>
      </c>
      <c r="B626" s="1" t="s">
        <v>619</v>
      </c>
      <c r="C626" s="21">
        <f t="shared" si="27"/>
        <v>12216.949152542373</v>
      </c>
      <c r="D626" s="22">
        <v>424</v>
      </c>
      <c r="E626" s="24">
        <f>Таблица2[[#This Row],[цены в долларах]]*$I$1</f>
        <v>14416</v>
      </c>
      <c r="F626" s="19">
        <f>Таблица2[[#This Row],[продажа + 50%
с НДС]]/118*100</f>
        <v>18325.423728813559</v>
      </c>
      <c r="G626" s="23">
        <f t="shared" si="28"/>
        <v>21624</v>
      </c>
      <c r="H626" s="2" t="s">
        <v>894</v>
      </c>
      <c r="I626" s="2"/>
      <c r="J626" s="34">
        <f>Таблица2[[#This Row],[Закупка
без НДС]]</f>
        <v>12216.949152542373</v>
      </c>
      <c r="K626" s="34">
        <f t="shared" si="29"/>
        <v>13438.644067796611</v>
      </c>
    </row>
    <row r="627" spans="1:11" x14ac:dyDescent="0.25">
      <c r="A627" s="17">
        <v>626</v>
      </c>
      <c r="B627" s="1" t="s">
        <v>620</v>
      </c>
      <c r="C627" s="21">
        <f t="shared" si="27"/>
        <v>10291.525423728814</v>
      </c>
      <c r="D627" s="22"/>
      <c r="E627" s="18">
        <v>12144</v>
      </c>
      <c r="F627" s="19">
        <f>Таблица2[[#This Row],[продажа + 50%
с НДС]]/118*100</f>
        <v>15437.28813559322</v>
      </c>
      <c r="G627" s="23">
        <f t="shared" si="28"/>
        <v>18216</v>
      </c>
      <c r="H627" s="2"/>
      <c r="I627" s="2">
        <v>12144</v>
      </c>
      <c r="J627" s="34">
        <f>Таблица2[[#This Row],[Закупка
без НДС]]</f>
        <v>10291.525423728814</v>
      </c>
      <c r="K627" s="34">
        <f t="shared" si="29"/>
        <v>11320.677966101695</v>
      </c>
    </row>
    <row r="628" spans="1:11" x14ac:dyDescent="0.25">
      <c r="A628" s="20">
        <v>627</v>
      </c>
      <c r="B628" s="1" t="s">
        <v>621</v>
      </c>
      <c r="C628" s="21">
        <f t="shared" si="27"/>
        <v>14115.254237288136</v>
      </c>
      <c r="D628" s="22"/>
      <c r="E628" s="18">
        <v>16656</v>
      </c>
      <c r="F628" s="19">
        <f>Таблица2[[#This Row],[продажа + 50%
с НДС]]/118*100</f>
        <v>21172.881355932201</v>
      </c>
      <c r="G628" s="23">
        <f t="shared" si="28"/>
        <v>24984</v>
      </c>
      <c r="H628" s="2"/>
      <c r="I628" s="2">
        <v>16656</v>
      </c>
      <c r="J628" s="34">
        <f>Таблица2[[#This Row],[Закупка
без НДС]]</f>
        <v>14115.254237288136</v>
      </c>
      <c r="K628" s="34">
        <f t="shared" si="29"/>
        <v>15526.779661016952</v>
      </c>
    </row>
    <row r="629" spans="1:11" x14ac:dyDescent="0.25">
      <c r="A629" s="20">
        <v>628</v>
      </c>
      <c r="B629" s="1" t="s">
        <v>622</v>
      </c>
      <c r="C629" s="21">
        <f t="shared" si="27"/>
        <v>15011.864406779661</v>
      </c>
      <c r="D629" s="22">
        <v>521</v>
      </c>
      <c r="E629" s="24">
        <f>Таблица2[[#This Row],[цены в долларах]]*$I$1</f>
        <v>17714</v>
      </c>
      <c r="F629" s="19">
        <f>Таблица2[[#This Row],[продажа + 50%
с НДС]]/118*100</f>
        <v>22517.796610169491</v>
      </c>
      <c r="G629" s="23">
        <f t="shared" si="28"/>
        <v>26571</v>
      </c>
      <c r="H629" s="2" t="s">
        <v>895</v>
      </c>
      <c r="I629" s="2"/>
      <c r="J629" s="34">
        <f>Таблица2[[#This Row],[Закупка
без НДС]]</f>
        <v>15011.864406779661</v>
      </c>
      <c r="K629" s="34">
        <f t="shared" si="29"/>
        <v>16513.050847457627</v>
      </c>
    </row>
    <row r="630" spans="1:11" x14ac:dyDescent="0.25">
      <c r="A630" s="17">
        <v>629</v>
      </c>
      <c r="B630" s="1" t="s">
        <v>623</v>
      </c>
      <c r="C630" s="21">
        <f t="shared" si="27"/>
        <v>13862.71186440678</v>
      </c>
      <c r="D630" s="22"/>
      <c r="E630" s="18">
        <v>16358</v>
      </c>
      <c r="F630" s="19">
        <f>Таблица2[[#This Row],[продажа + 50%
с НДС]]/118*100</f>
        <v>20794.067796610172</v>
      </c>
      <c r="G630" s="23">
        <f t="shared" si="28"/>
        <v>24537</v>
      </c>
      <c r="H630" s="2"/>
      <c r="I630" s="2">
        <v>16358</v>
      </c>
      <c r="J630" s="34">
        <f>Таблица2[[#This Row],[Закупка
без НДС]]</f>
        <v>13862.71186440678</v>
      </c>
      <c r="K630" s="34">
        <f t="shared" si="29"/>
        <v>15248.983050847459</v>
      </c>
    </row>
    <row r="631" spans="1:11" x14ac:dyDescent="0.25">
      <c r="A631" s="20">
        <v>630</v>
      </c>
      <c r="B631" s="1" t="s">
        <v>624</v>
      </c>
      <c r="C631" s="21">
        <f t="shared" si="27"/>
        <v>18390.254237288136</v>
      </c>
      <c r="D631" s="22"/>
      <c r="E631" s="18">
        <v>21700.5</v>
      </c>
      <c r="F631" s="19">
        <f>Таблица2[[#This Row],[продажа + 50%
с НДС]]/118*100</f>
        <v>27585.381355932201</v>
      </c>
      <c r="G631" s="23">
        <f t="shared" si="28"/>
        <v>32550.75</v>
      </c>
      <c r="H631" s="2"/>
      <c r="I631" s="2">
        <v>21700.5</v>
      </c>
      <c r="J631" s="34">
        <f>Таблица2[[#This Row],[Закупка
без НДС]]</f>
        <v>18390.254237288136</v>
      </c>
      <c r="K631" s="34">
        <f t="shared" si="29"/>
        <v>20229.27966101695</v>
      </c>
    </row>
    <row r="632" spans="1:11" x14ac:dyDescent="0.25">
      <c r="A632" s="20">
        <v>631</v>
      </c>
      <c r="B632" s="1" t="s">
        <v>625</v>
      </c>
      <c r="C632" s="21">
        <f t="shared" si="27"/>
        <v>19218.644067796609</v>
      </c>
      <c r="D632" s="22">
        <v>667</v>
      </c>
      <c r="E632" s="24">
        <f>Таблица2[[#This Row],[цены в долларах]]*$I$1</f>
        <v>22678</v>
      </c>
      <c r="F632" s="19">
        <f>Таблица2[[#This Row],[продажа + 50%
с НДС]]/118*100</f>
        <v>28827.966101694914</v>
      </c>
      <c r="G632" s="23">
        <f t="shared" si="28"/>
        <v>34017</v>
      </c>
      <c r="H632" s="2" t="s">
        <v>896</v>
      </c>
      <c r="I632" s="2"/>
      <c r="J632" s="34">
        <f>Таблица2[[#This Row],[Закупка
без НДС]]</f>
        <v>19218.644067796609</v>
      </c>
      <c r="K632" s="34">
        <f t="shared" si="29"/>
        <v>21140.508474576269</v>
      </c>
    </row>
    <row r="633" spans="1:11" x14ac:dyDescent="0.25">
      <c r="A633" s="17">
        <v>632</v>
      </c>
      <c r="B633" s="1" t="s">
        <v>626</v>
      </c>
      <c r="C633" s="21">
        <f t="shared" si="27"/>
        <v>18005.932203389832</v>
      </c>
      <c r="D633" s="22"/>
      <c r="E633" s="18">
        <v>21247</v>
      </c>
      <c r="F633" s="19">
        <f>Таблица2[[#This Row],[продажа + 50%
с НДС]]/118*100</f>
        <v>27008.898305084746</v>
      </c>
      <c r="G633" s="23">
        <f t="shared" si="28"/>
        <v>31870.5</v>
      </c>
      <c r="H633" s="2"/>
      <c r="I633" s="2">
        <v>21247</v>
      </c>
      <c r="J633" s="34">
        <f>Таблица2[[#This Row],[Закупка
без НДС]]</f>
        <v>18005.932203389832</v>
      </c>
      <c r="K633" s="34">
        <f t="shared" si="29"/>
        <v>19806.525423728814</v>
      </c>
    </row>
    <row r="634" spans="1:11" x14ac:dyDescent="0.25">
      <c r="A634" s="20">
        <v>633</v>
      </c>
      <c r="B634" s="1" t="s">
        <v>627</v>
      </c>
      <c r="C634" s="21">
        <f t="shared" si="27"/>
        <v>22962.711864406781</v>
      </c>
      <c r="D634" s="22"/>
      <c r="E634" s="18">
        <v>27096</v>
      </c>
      <c r="F634" s="19">
        <f>Таблица2[[#This Row],[продажа + 50%
с НДС]]/118*100</f>
        <v>34444.067796610172</v>
      </c>
      <c r="G634" s="23">
        <f t="shared" si="28"/>
        <v>40644</v>
      </c>
      <c r="H634" s="2"/>
      <c r="I634" s="2">
        <v>27096</v>
      </c>
      <c r="J634" s="34">
        <f>Таблица2[[#This Row],[Закупка
без НДС]]</f>
        <v>22962.711864406781</v>
      </c>
      <c r="K634" s="34">
        <f t="shared" si="29"/>
        <v>25258.983050847459</v>
      </c>
    </row>
    <row r="635" spans="1:11" x14ac:dyDescent="0.25">
      <c r="A635" s="20">
        <v>634</v>
      </c>
      <c r="B635" s="1" t="s">
        <v>628</v>
      </c>
      <c r="C635" s="21">
        <f t="shared" si="27"/>
        <v>22906.77966101695</v>
      </c>
      <c r="D635" s="22">
        <v>795</v>
      </c>
      <c r="E635" s="24">
        <f>Таблица2[[#This Row],[цены в долларах]]*$I$1</f>
        <v>27030</v>
      </c>
      <c r="F635" s="19">
        <f>Таблица2[[#This Row],[продажа + 50%
с НДС]]/118*100</f>
        <v>34360.169491525427</v>
      </c>
      <c r="G635" s="23">
        <f t="shared" si="28"/>
        <v>40545</v>
      </c>
      <c r="H635" s="2" t="s">
        <v>897</v>
      </c>
      <c r="I635" s="2"/>
      <c r="J635" s="34">
        <f>Таблица2[[#This Row],[Закупка
без НДС]]</f>
        <v>22906.77966101695</v>
      </c>
      <c r="K635" s="34">
        <f t="shared" si="29"/>
        <v>25197.457627118645</v>
      </c>
    </row>
    <row r="636" spans="1:11" x14ac:dyDescent="0.25">
      <c r="A636" s="17">
        <v>635</v>
      </c>
      <c r="B636" s="1" t="s">
        <v>629</v>
      </c>
      <c r="C636" s="21">
        <f t="shared" si="27"/>
        <v>23526.271186440677</v>
      </c>
      <c r="D636" s="22"/>
      <c r="E636" s="18">
        <v>27761</v>
      </c>
      <c r="F636" s="19">
        <f>Таблица2[[#This Row],[продажа + 50%
с НДС]]/118*100</f>
        <v>35289.406779661018</v>
      </c>
      <c r="G636" s="23">
        <f t="shared" si="28"/>
        <v>41641.5</v>
      </c>
      <c r="H636" s="2"/>
      <c r="I636" s="2">
        <v>27761</v>
      </c>
      <c r="J636" s="34">
        <f>Таблица2[[#This Row],[Закупка
без НДС]]</f>
        <v>23526.271186440677</v>
      </c>
      <c r="K636" s="34">
        <f t="shared" si="29"/>
        <v>25878.898305084746</v>
      </c>
    </row>
    <row r="637" spans="1:11" x14ac:dyDescent="0.25">
      <c r="A637" s="20">
        <v>636</v>
      </c>
      <c r="B637" s="1" t="s">
        <v>630</v>
      </c>
      <c r="C637" s="21">
        <f t="shared" si="27"/>
        <v>27132.203389830509</v>
      </c>
      <c r="D637" s="22"/>
      <c r="E637" s="18">
        <v>32016</v>
      </c>
      <c r="F637" s="19">
        <f>Таблица2[[#This Row],[продажа + 50%
с НДС]]/118*100</f>
        <v>40698.305084745763</v>
      </c>
      <c r="G637" s="23">
        <f t="shared" si="28"/>
        <v>48024</v>
      </c>
      <c r="H637" s="2"/>
      <c r="I637" s="2">
        <v>32016</v>
      </c>
      <c r="J637" s="34">
        <f>Таблица2[[#This Row],[Закупка
без НДС]]</f>
        <v>27132.203389830509</v>
      </c>
      <c r="K637" s="34">
        <f t="shared" si="29"/>
        <v>29845.423728813563</v>
      </c>
    </row>
    <row r="638" spans="1:11" x14ac:dyDescent="0.25">
      <c r="A638" s="20">
        <v>637</v>
      </c>
      <c r="B638" s="1" t="s">
        <v>631</v>
      </c>
      <c r="C638" s="21">
        <f t="shared" si="27"/>
        <v>4516.1016949152545</v>
      </c>
      <c r="D638" s="22"/>
      <c r="E638" s="18">
        <v>5329</v>
      </c>
      <c r="F638" s="19">
        <f>Таблица2[[#This Row],[продажа + 50%
с НДС]]/118*100</f>
        <v>6774.1525423728817</v>
      </c>
      <c r="G638" s="23">
        <f t="shared" si="28"/>
        <v>7993.5</v>
      </c>
      <c r="H638" s="2"/>
      <c r="I638" s="2">
        <v>5329</v>
      </c>
      <c r="J638" s="34">
        <f>Таблица2[[#This Row],[Закупка
без НДС]]</f>
        <v>4516.1016949152545</v>
      </c>
      <c r="K638" s="34">
        <f t="shared" si="29"/>
        <v>4967.7118644067796</v>
      </c>
    </row>
    <row r="639" spans="1:11" x14ac:dyDescent="0.25">
      <c r="A639" s="17">
        <v>638</v>
      </c>
      <c r="B639" s="1" t="s">
        <v>632</v>
      </c>
      <c r="C639" s="21">
        <f t="shared" si="27"/>
        <v>5835.593220338983</v>
      </c>
      <c r="D639" s="22"/>
      <c r="E639" s="18">
        <v>6886</v>
      </c>
      <c r="F639" s="19">
        <f>Таблица2[[#This Row],[продажа + 50%
с НДС]]/118*100</f>
        <v>8753.3898305084749</v>
      </c>
      <c r="G639" s="23">
        <f t="shared" si="28"/>
        <v>10329</v>
      </c>
      <c r="H639" s="2"/>
      <c r="I639" s="2">
        <v>6886</v>
      </c>
      <c r="J639" s="34">
        <f>Таблица2[[#This Row],[Закупка
без НДС]]</f>
        <v>5835.593220338983</v>
      </c>
      <c r="K639" s="34">
        <f t="shared" si="29"/>
        <v>6419.1525423728817</v>
      </c>
    </row>
    <row r="640" spans="1:11" x14ac:dyDescent="0.25">
      <c r="A640" s="20">
        <v>639</v>
      </c>
      <c r="B640" s="1" t="s">
        <v>633</v>
      </c>
      <c r="C640" s="21">
        <f t="shared" si="27"/>
        <v>6200.6779661016935</v>
      </c>
      <c r="D640" s="22">
        <v>215.2</v>
      </c>
      <c r="E640" s="24">
        <f>Таблица2[[#This Row],[цены в долларах]]*$I$1</f>
        <v>7316.7999999999993</v>
      </c>
      <c r="F640" s="19">
        <f>Таблица2[[#This Row],[продажа + 50%
с НДС]]/118*100</f>
        <v>9301.016949152543</v>
      </c>
      <c r="G640" s="23">
        <f t="shared" si="28"/>
        <v>10975.2</v>
      </c>
      <c r="H640" s="2" t="s">
        <v>898</v>
      </c>
      <c r="I640" s="2"/>
      <c r="J640" s="34">
        <f>Таблица2[[#This Row],[Закупка
без НДС]]</f>
        <v>6200.6779661016935</v>
      </c>
      <c r="K640" s="34">
        <f t="shared" si="29"/>
        <v>6820.745762711862</v>
      </c>
    </row>
    <row r="641" spans="1:11" x14ac:dyDescent="0.25">
      <c r="A641" s="20">
        <v>640</v>
      </c>
      <c r="B641" s="1" t="s">
        <v>634</v>
      </c>
      <c r="C641" s="21">
        <f t="shared" ref="C641:C704" si="30">E641*100/118</f>
        <v>5458.4745762711864</v>
      </c>
      <c r="D641" s="22"/>
      <c r="E641" s="18">
        <v>6441</v>
      </c>
      <c r="F641" s="19">
        <f>Таблица2[[#This Row],[продажа + 50%
с НДС]]/118*100</f>
        <v>8187.7118644067796</v>
      </c>
      <c r="G641" s="23">
        <f t="shared" si="28"/>
        <v>9661.5</v>
      </c>
      <c r="H641" s="2"/>
      <c r="I641" s="2">
        <v>6441</v>
      </c>
      <c r="J641" s="34">
        <f>Таблица2[[#This Row],[Закупка
без НДС]]</f>
        <v>5458.4745762711864</v>
      </c>
      <c r="K641" s="34">
        <f t="shared" si="29"/>
        <v>6004.3220338983056</v>
      </c>
    </row>
    <row r="642" spans="1:11" x14ac:dyDescent="0.25">
      <c r="A642" s="17">
        <v>641</v>
      </c>
      <c r="B642" s="1" t="s">
        <v>635</v>
      </c>
      <c r="C642" s="21">
        <f t="shared" si="30"/>
        <v>7753.7288135593217</v>
      </c>
      <c r="D642" s="22"/>
      <c r="E642" s="18">
        <v>9149.4</v>
      </c>
      <c r="F642" s="19">
        <f>Таблица2[[#This Row],[продажа + 50%
с НДС]]/118*100</f>
        <v>11630.593220338982</v>
      </c>
      <c r="G642" s="23">
        <f t="shared" ref="G642:G705" si="31">E642*(100+$H$1)/100</f>
        <v>13724.1</v>
      </c>
      <c r="H642" s="2"/>
      <c r="I642" s="2">
        <v>9149.4</v>
      </c>
      <c r="J642" s="34">
        <f>Таблица2[[#This Row],[Закупка
без НДС]]</f>
        <v>7753.7288135593217</v>
      </c>
      <c r="K642" s="34">
        <f t="shared" si="29"/>
        <v>8529.1016949152545</v>
      </c>
    </row>
    <row r="643" spans="1:11" x14ac:dyDescent="0.25">
      <c r="A643" s="20">
        <v>642</v>
      </c>
      <c r="B643" s="1" t="s">
        <v>636</v>
      </c>
      <c r="C643" s="21">
        <f t="shared" si="30"/>
        <v>8211.8644067796613</v>
      </c>
      <c r="D643" s="22">
        <v>285</v>
      </c>
      <c r="E643" s="24">
        <f>Таблица2[[#This Row],[цены в долларах]]*$I$1</f>
        <v>9690</v>
      </c>
      <c r="F643" s="19">
        <f>Таблица2[[#This Row],[продажа + 50%
с НДС]]/118*100</f>
        <v>12317.796610169493</v>
      </c>
      <c r="G643" s="23">
        <f t="shared" si="31"/>
        <v>14535</v>
      </c>
      <c r="H643" s="5" t="s">
        <v>899</v>
      </c>
      <c r="I643" s="5"/>
      <c r="J643" s="34">
        <f>Таблица2[[#This Row],[Закупка
без НДС]]</f>
        <v>8211.8644067796613</v>
      </c>
      <c r="K643" s="34">
        <f t="shared" ref="K643:K706" si="32">J643*110/100</f>
        <v>9033.0508474576272</v>
      </c>
    </row>
    <row r="644" spans="1:11" x14ac:dyDescent="0.25">
      <c r="A644" s="20">
        <v>643</v>
      </c>
      <c r="B644" s="1" t="s">
        <v>637</v>
      </c>
      <c r="C644" s="21">
        <f t="shared" si="30"/>
        <v>7177.9661016949149</v>
      </c>
      <c r="D644" s="22"/>
      <c r="E644" s="18">
        <v>8470</v>
      </c>
      <c r="F644" s="19">
        <f>Таблица2[[#This Row],[продажа + 50%
с НДС]]/118*100</f>
        <v>10766.949152542373</v>
      </c>
      <c r="G644" s="23">
        <f t="shared" si="31"/>
        <v>12705</v>
      </c>
      <c r="H644" s="2"/>
      <c r="I644" s="2">
        <v>8470</v>
      </c>
      <c r="J644" s="34">
        <f>Таблица2[[#This Row],[Закупка
без НДС]]</f>
        <v>7177.9661016949149</v>
      </c>
      <c r="K644" s="34">
        <f t="shared" si="32"/>
        <v>7895.7627118644059</v>
      </c>
    </row>
    <row r="645" spans="1:11" x14ac:dyDescent="0.25">
      <c r="A645" s="17">
        <v>644</v>
      </c>
      <c r="B645" s="1" t="s">
        <v>638</v>
      </c>
      <c r="C645" s="21">
        <f t="shared" si="30"/>
        <v>9841.2711864406774</v>
      </c>
      <c r="D645" s="22"/>
      <c r="E645" s="18">
        <v>11612.7</v>
      </c>
      <c r="F645" s="19">
        <f>Таблица2[[#This Row],[продажа + 50%
с НДС]]/118*100</f>
        <v>14761.906779661016</v>
      </c>
      <c r="G645" s="23">
        <f t="shared" si="31"/>
        <v>17419.05</v>
      </c>
      <c r="H645" s="2"/>
      <c r="I645" s="2">
        <v>11612.7</v>
      </c>
      <c r="J645" s="34">
        <f>Таблица2[[#This Row],[Закупка
без НДС]]</f>
        <v>9841.2711864406774</v>
      </c>
      <c r="K645" s="34">
        <f t="shared" si="32"/>
        <v>10825.398305084746</v>
      </c>
    </row>
    <row r="646" spans="1:11" x14ac:dyDescent="0.25">
      <c r="A646" s="20">
        <v>645</v>
      </c>
      <c r="B646" s="1" t="s">
        <v>639</v>
      </c>
      <c r="C646" s="21">
        <f t="shared" si="30"/>
        <v>10459.322033898305</v>
      </c>
      <c r="D646" s="22">
        <v>363</v>
      </c>
      <c r="E646" s="24">
        <f>Таблица2[[#This Row],[цены в долларах]]*$I$1</f>
        <v>12342</v>
      </c>
      <c r="F646" s="19">
        <f>Таблица2[[#This Row],[продажа + 50%
с НДС]]/118*100</f>
        <v>15688.983050847457</v>
      </c>
      <c r="G646" s="23">
        <f t="shared" si="31"/>
        <v>18513</v>
      </c>
      <c r="H646" s="2" t="s">
        <v>900</v>
      </c>
      <c r="I646" s="2"/>
      <c r="J646" s="34">
        <f>Таблица2[[#This Row],[Закупка
без НДС]]</f>
        <v>10459.322033898305</v>
      </c>
      <c r="K646" s="34">
        <f t="shared" si="32"/>
        <v>11505.254237288134</v>
      </c>
    </row>
    <row r="647" spans="1:11" x14ac:dyDescent="0.25">
      <c r="A647" s="20">
        <v>646</v>
      </c>
      <c r="B647" s="1" t="s">
        <v>640</v>
      </c>
      <c r="C647" s="21">
        <f t="shared" si="30"/>
        <v>9790.6779661016953</v>
      </c>
      <c r="D647" s="22"/>
      <c r="E647" s="18">
        <v>11553</v>
      </c>
      <c r="F647" s="19">
        <f>Таблица2[[#This Row],[продажа + 50%
с НДС]]/118*100</f>
        <v>14686.016949152543</v>
      </c>
      <c r="G647" s="23">
        <f t="shared" si="31"/>
        <v>17329.5</v>
      </c>
      <c r="H647" s="2"/>
      <c r="I647" s="2">
        <v>11553</v>
      </c>
      <c r="J647" s="34">
        <f>Таблица2[[#This Row],[Закупка
без НДС]]</f>
        <v>9790.6779661016953</v>
      </c>
      <c r="K647" s="34">
        <f t="shared" si="32"/>
        <v>10769.745762711866</v>
      </c>
    </row>
    <row r="648" spans="1:11" x14ac:dyDescent="0.25">
      <c r="A648" s="17">
        <v>647</v>
      </c>
      <c r="B648" s="1" t="s">
        <v>641</v>
      </c>
      <c r="C648" s="21">
        <f t="shared" si="30"/>
        <v>13022.033898305084</v>
      </c>
      <c r="D648" s="22"/>
      <c r="E648" s="18">
        <v>15366</v>
      </c>
      <c r="F648" s="19">
        <f>Таблица2[[#This Row],[продажа + 50%
с НДС]]/118*100</f>
        <v>19533.050847457627</v>
      </c>
      <c r="G648" s="23">
        <f t="shared" si="31"/>
        <v>23049</v>
      </c>
      <c r="H648" s="2"/>
      <c r="I648" s="2">
        <v>15366</v>
      </c>
      <c r="J648" s="34">
        <f>Таблица2[[#This Row],[Закупка
без НДС]]</f>
        <v>13022.033898305084</v>
      </c>
      <c r="K648" s="34">
        <f t="shared" si="32"/>
        <v>14324.237288135593</v>
      </c>
    </row>
    <row r="649" spans="1:11" x14ac:dyDescent="0.25">
      <c r="A649" s="20">
        <v>648</v>
      </c>
      <c r="B649" s="1" t="s">
        <v>642</v>
      </c>
      <c r="C649" s="21">
        <f t="shared" si="30"/>
        <v>13218.644067796609</v>
      </c>
      <c r="D649" s="22"/>
      <c r="E649" s="18">
        <v>15598</v>
      </c>
      <c r="F649" s="19">
        <f>Таблица2[[#This Row],[продажа + 50%
с НДС]]/118*100</f>
        <v>19827.966101694914</v>
      </c>
      <c r="G649" s="23">
        <f t="shared" si="31"/>
        <v>23397</v>
      </c>
      <c r="H649" s="2"/>
      <c r="I649" s="2">
        <v>15598</v>
      </c>
      <c r="J649" s="34">
        <f>Таблица2[[#This Row],[Закупка
без НДС]]</f>
        <v>13218.644067796609</v>
      </c>
      <c r="K649" s="34">
        <f t="shared" si="32"/>
        <v>14540.508474576271</v>
      </c>
    </row>
    <row r="650" spans="1:11" x14ac:dyDescent="0.25">
      <c r="A650" s="20">
        <v>649</v>
      </c>
      <c r="B650" s="1" t="s">
        <v>643</v>
      </c>
      <c r="C650" s="21">
        <f t="shared" si="30"/>
        <v>16600.847457627118</v>
      </c>
      <c r="D650" s="22"/>
      <c r="E650" s="18">
        <v>19589</v>
      </c>
      <c r="F650" s="19">
        <f>Таблица2[[#This Row],[продажа + 50%
с НДС]]/118*100</f>
        <v>24901.271186440677</v>
      </c>
      <c r="G650" s="23">
        <f t="shared" si="31"/>
        <v>29383.5</v>
      </c>
      <c r="H650" s="2"/>
      <c r="I650" s="2">
        <v>19589</v>
      </c>
      <c r="J650" s="34">
        <f>Таблица2[[#This Row],[Закупка
без НДС]]</f>
        <v>16600.847457627118</v>
      </c>
      <c r="K650" s="34">
        <f t="shared" si="32"/>
        <v>18260.932203389832</v>
      </c>
    </row>
    <row r="651" spans="1:11" x14ac:dyDescent="0.25">
      <c r="A651" s="17">
        <v>650</v>
      </c>
      <c r="B651" s="1" t="s">
        <v>644</v>
      </c>
      <c r="C651" s="21">
        <f t="shared" si="30"/>
        <v>17950.847457627118</v>
      </c>
      <c r="D651" s="22">
        <v>623</v>
      </c>
      <c r="E651" s="24">
        <f>Таблица2[[#This Row],[цены в долларах]]*$I$1</f>
        <v>21182</v>
      </c>
      <c r="F651" s="19">
        <f>Таблица2[[#This Row],[продажа + 50%
с НДС]]/118*100</f>
        <v>26926.271186440674</v>
      </c>
      <c r="G651" s="23">
        <f t="shared" si="31"/>
        <v>31773</v>
      </c>
      <c r="H651" s="2" t="s">
        <v>901</v>
      </c>
      <c r="I651" s="2"/>
      <c r="J651" s="34">
        <f>Таблица2[[#This Row],[Закупка
без НДС]]</f>
        <v>17950.847457627118</v>
      </c>
      <c r="K651" s="34">
        <f t="shared" si="32"/>
        <v>19745.932203389832</v>
      </c>
    </row>
    <row r="652" spans="1:11" x14ac:dyDescent="0.25">
      <c r="A652" s="20">
        <v>651</v>
      </c>
      <c r="B652" s="1" t="s">
        <v>645</v>
      </c>
      <c r="C652" s="21">
        <f t="shared" si="30"/>
        <v>17766.949152542373</v>
      </c>
      <c r="D652" s="22"/>
      <c r="E652" s="18">
        <v>20965</v>
      </c>
      <c r="F652" s="19">
        <f>Таблица2[[#This Row],[продажа + 50%
с НДС]]/118*100</f>
        <v>26650.423728813559</v>
      </c>
      <c r="G652" s="23">
        <f t="shared" si="31"/>
        <v>31447.5</v>
      </c>
      <c r="H652" s="2"/>
      <c r="I652" s="2">
        <v>20965</v>
      </c>
      <c r="J652" s="34">
        <f>Таблица2[[#This Row],[Закупка
без НДС]]</f>
        <v>17766.949152542373</v>
      </c>
      <c r="K652" s="34">
        <f t="shared" si="32"/>
        <v>19543.644067796609</v>
      </c>
    </row>
    <row r="653" spans="1:11" x14ac:dyDescent="0.25">
      <c r="A653" s="20">
        <v>652</v>
      </c>
      <c r="B653" s="1" t="s">
        <v>646</v>
      </c>
      <c r="C653" s="21">
        <f t="shared" si="30"/>
        <v>7465.2542372881353</v>
      </c>
      <c r="D653" s="22"/>
      <c r="E653" s="18">
        <v>8809</v>
      </c>
      <c r="F653" s="19">
        <f>Таблица2[[#This Row],[продажа + 50%
с НДС]]/118*100</f>
        <v>11197.881355932204</v>
      </c>
      <c r="G653" s="23">
        <f t="shared" si="31"/>
        <v>13213.5</v>
      </c>
      <c r="H653" s="2"/>
      <c r="I653" s="2">
        <v>8809</v>
      </c>
      <c r="J653" s="34">
        <f>Таблица2[[#This Row],[Закупка
без НДС]]</f>
        <v>7465.2542372881353</v>
      </c>
      <c r="K653" s="34">
        <f t="shared" si="32"/>
        <v>8211.779661016948</v>
      </c>
    </row>
    <row r="654" spans="1:11" x14ac:dyDescent="0.25">
      <c r="A654" s="17">
        <v>653</v>
      </c>
      <c r="B654" s="1" t="s">
        <v>647</v>
      </c>
      <c r="C654" s="21">
        <f t="shared" si="30"/>
        <v>7635.593220338983</v>
      </c>
      <c r="D654" s="22">
        <v>265</v>
      </c>
      <c r="E654" s="24">
        <f>Таблица2[[#This Row],[цены в долларах]]*$I$1</f>
        <v>9010</v>
      </c>
      <c r="F654" s="19">
        <f>Таблица2[[#This Row],[продажа + 50%
с НДС]]/118*100</f>
        <v>11453.389830508475</v>
      </c>
      <c r="G654" s="23">
        <f t="shared" si="31"/>
        <v>13515</v>
      </c>
      <c r="H654" s="2" t="s">
        <v>902</v>
      </c>
      <c r="I654" s="2"/>
      <c r="J654" s="34">
        <f>Таблица2[[#This Row],[Закупка
без НДС]]</f>
        <v>7635.593220338983</v>
      </c>
      <c r="K654" s="34">
        <f t="shared" si="32"/>
        <v>8399.1525423728817</v>
      </c>
    </row>
    <row r="655" spans="1:11" x14ac:dyDescent="0.25">
      <c r="A655" s="20">
        <v>654</v>
      </c>
      <c r="B655" s="1" t="s">
        <v>648</v>
      </c>
      <c r="C655" s="21">
        <f t="shared" si="30"/>
        <v>9592.7542372881362</v>
      </c>
      <c r="D655" s="22"/>
      <c r="E655" s="18">
        <v>11319.45</v>
      </c>
      <c r="F655" s="19">
        <f>Таблица2[[#This Row],[продажа + 50%
с НДС]]/118*100</f>
        <v>14389.131355932201</v>
      </c>
      <c r="G655" s="23">
        <f t="shared" si="31"/>
        <v>16979.174999999999</v>
      </c>
      <c r="H655" s="2"/>
      <c r="I655" s="2">
        <v>11319.45</v>
      </c>
      <c r="J655" s="34">
        <f>Таблица2[[#This Row],[Закупка
без НДС]]</f>
        <v>9592.7542372881362</v>
      </c>
      <c r="K655" s="34">
        <f t="shared" si="32"/>
        <v>10552.029661016952</v>
      </c>
    </row>
    <row r="656" spans="1:11" x14ac:dyDescent="0.25">
      <c r="A656" s="20">
        <v>655</v>
      </c>
      <c r="B656" s="1" t="s">
        <v>649</v>
      </c>
      <c r="C656" s="21">
        <f t="shared" si="30"/>
        <v>12624.661016949152</v>
      </c>
      <c r="D656" s="22"/>
      <c r="E656" s="18">
        <v>14897.1</v>
      </c>
      <c r="F656" s="19">
        <f>Таблица2[[#This Row],[продажа + 50%
с НДС]]/118*100</f>
        <v>18936.991525423731</v>
      </c>
      <c r="G656" s="23">
        <f t="shared" si="31"/>
        <v>22345.65</v>
      </c>
      <c r="H656" s="2"/>
      <c r="I656" s="2">
        <v>14897.1</v>
      </c>
      <c r="J656" s="34">
        <f>Таблица2[[#This Row],[Закупка
без НДС]]</f>
        <v>12624.661016949152</v>
      </c>
      <c r="K656" s="34">
        <f t="shared" si="32"/>
        <v>13887.127118644066</v>
      </c>
    </row>
    <row r="657" spans="1:11" x14ac:dyDescent="0.25">
      <c r="A657" s="17">
        <v>656</v>
      </c>
      <c r="B657" s="1" t="s">
        <v>650</v>
      </c>
      <c r="C657" s="21">
        <f t="shared" si="30"/>
        <v>18191.4406779661</v>
      </c>
      <c r="D657" s="22"/>
      <c r="E657" s="18">
        <v>21465.9</v>
      </c>
      <c r="F657" s="19">
        <f>Таблица2[[#This Row],[продажа + 50%
с НДС]]/118*100</f>
        <v>27287.161016949154</v>
      </c>
      <c r="G657" s="23">
        <f t="shared" si="31"/>
        <v>32198.85</v>
      </c>
      <c r="H657" s="2"/>
      <c r="I657" s="2">
        <v>21465.9</v>
      </c>
      <c r="J657" s="34">
        <f>Таблица2[[#This Row],[Закупка
без НДС]]</f>
        <v>18191.4406779661</v>
      </c>
      <c r="K657" s="34">
        <f t="shared" si="32"/>
        <v>20010.58474576271</v>
      </c>
    </row>
    <row r="658" spans="1:11" x14ac:dyDescent="0.25">
      <c r="A658" s="20">
        <v>657</v>
      </c>
      <c r="B658" s="1" t="s">
        <v>651</v>
      </c>
      <c r="C658" s="21">
        <f t="shared" si="30"/>
        <v>19384.322033898305</v>
      </c>
      <c r="D658" s="22"/>
      <c r="E658" s="18">
        <v>22873.5</v>
      </c>
      <c r="F658" s="19">
        <f>Таблица2[[#This Row],[продажа + 50%
с НДС]]/118*100</f>
        <v>29076.483050847459</v>
      </c>
      <c r="G658" s="23">
        <f t="shared" si="31"/>
        <v>34310.25</v>
      </c>
      <c r="H658" s="2"/>
      <c r="I658" s="2">
        <v>22873.5</v>
      </c>
      <c r="J658" s="34">
        <f>Таблица2[[#This Row],[Закупка
без НДС]]</f>
        <v>19384.322033898305</v>
      </c>
      <c r="K658" s="34">
        <f t="shared" si="32"/>
        <v>21322.754237288133</v>
      </c>
    </row>
    <row r="659" spans="1:11" x14ac:dyDescent="0.25">
      <c r="A659" s="20">
        <v>658</v>
      </c>
      <c r="B659" s="1" t="s">
        <v>652</v>
      </c>
      <c r="C659" s="21">
        <f t="shared" si="30"/>
        <v>3652.5423728813557</v>
      </c>
      <c r="D659" s="22"/>
      <c r="E659" s="18">
        <v>4310</v>
      </c>
      <c r="F659" s="19">
        <f>Таблица2[[#This Row],[продажа + 50%
с НДС]]/118*100</f>
        <v>5478.8135593220341</v>
      </c>
      <c r="G659" s="23">
        <f t="shared" si="31"/>
        <v>6465</v>
      </c>
      <c r="H659" s="2"/>
      <c r="I659" s="2">
        <v>4310</v>
      </c>
      <c r="J659" s="34">
        <f>Таблица2[[#This Row],[Закупка
без НДС]]</f>
        <v>3652.5423728813557</v>
      </c>
      <c r="K659" s="34">
        <f t="shared" si="32"/>
        <v>4017.796610169491</v>
      </c>
    </row>
    <row r="660" spans="1:11" x14ac:dyDescent="0.25">
      <c r="A660" s="17">
        <v>659</v>
      </c>
      <c r="B660" s="1" t="s">
        <v>653</v>
      </c>
      <c r="C660" s="21">
        <f t="shared" si="30"/>
        <v>6682.2033898305081</v>
      </c>
      <c r="D660" s="22"/>
      <c r="E660" s="18">
        <v>7885</v>
      </c>
      <c r="F660" s="19">
        <f>Таблица2[[#This Row],[продажа + 50%
с НДС]]/118*100</f>
        <v>10023.305084745763</v>
      </c>
      <c r="G660" s="23">
        <f t="shared" si="31"/>
        <v>11827.5</v>
      </c>
      <c r="H660" s="2"/>
      <c r="I660" s="2">
        <v>7885</v>
      </c>
      <c r="J660" s="34">
        <f>Таблица2[[#This Row],[Закупка
без НДС]]</f>
        <v>6682.2033898305081</v>
      </c>
      <c r="K660" s="34">
        <f t="shared" si="32"/>
        <v>7350.4237288135591</v>
      </c>
    </row>
    <row r="661" spans="1:11" x14ac:dyDescent="0.25">
      <c r="A661" s="20">
        <v>660</v>
      </c>
      <c r="B661" s="1" t="s">
        <v>654</v>
      </c>
      <c r="C661" s="21">
        <f t="shared" si="30"/>
        <v>9176.6101694915251</v>
      </c>
      <c r="D661" s="22"/>
      <c r="E661" s="18">
        <v>10828.4</v>
      </c>
      <c r="F661" s="19">
        <f>Таблица2[[#This Row],[продажа + 50%
с НДС]]/118*100</f>
        <v>13764.915254237289</v>
      </c>
      <c r="G661" s="23">
        <f t="shared" si="31"/>
        <v>16242.6</v>
      </c>
      <c r="H661" s="2"/>
      <c r="I661" s="2">
        <v>10828.4</v>
      </c>
      <c r="J661" s="34">
        <f>Таблица2[[#This Row],[Закупка
без НДС]]</f>
        <v>9176.6101694915251</v>
      </c>
      <c r="K661" s="34">
        <f t="shared" si="32"/>
        <v>10094.271186440677</v>
      </c>
    </row>
    <row r="662" spans="1:11" x14ac:dyDescent="0.25">
      <c r="A662" s="20">
        <v>661</v>
      </c>
      <c r="B662" s="1" t="s">
        <v>655</v>
      </c>
      <c r="C662" s="21">
        <f t="shared" si="30"/>
        <v>8932.203389830509</v>
      </c>
      <c r="D662" s="22">
        <v>310</v>
      </c>
      <c r="E662" s="24">
        <f>Таблица2[[#This Row],[цены в долларах]]*$I$1</f>
        <v>10540</v>
      </c>
      <c r="F662" s="19">
        <f>Таблица2[[#This Row],[продажа + 50%
с НДС]]/118*100</f>
        <v>13398.305084745763</v>
      </c>
      <c r="G662" s="23">
        <f t="shared" si="31"/>
        <v>15810</v>
      </c>
      <c r="H662" s="2" t="s">
        <v>903</v>
      </c>
      <c r="I662" s="2"/>
      <c r="J662" s="34">
        <f>Таблица2[[#This Row],[Закупка
без НДС]]</f>
        <v>8932.203389830509</v>
      </c>
      <c r="K662" s="34">
        <f t="shared" si="32"/>
        <v>9825.4237288135591</v>
      </c>
    </row>
    <row r="663" spans="1:11" x14ac:dyDescent="0.25">
      <c r="A663" s="17">
        <v>662</v>
      </c>
      <c r="B663" s="1" t="s">
        <v>656</v>
      </c>
      <c r="C663" s="21">
        <f t="shared" si="30"/>
        <v>9419.4915254237294</v>
      </c>
      <c r="D663" s="22"/>
      <c r="E663" s="18">
        <v>11115</v>
      </c>
      <c r="F663" s="19">
        <f>Таблица2[[#This Row],[продажа + 50%
с НДС]]/118*100</f>
        <v>14129.237288135593</v>
      </c>
      <c r="G663" s="23">
        <f t="shared" si="31"/>
        <v>16672.5</v>
      </c>
      <c r="H663" s="2"/>
      <c r="I663" s="2">
        <v>11115</v>
      </c>
      <c r="J663" s="34">
        <f>Таблица2[[#This Row],[Закупка
без НДС]]</f>
        <v>9419.4915254237294</v>
      </c>
      <c r="K663" s="34">
        <f t="shared" si="32"/>
        <v>10361.440677966102</v>
      </c>
    </row>
    <row r="664" spans="1:11" x14ac:dyDescent="0.25">
      <c r="A664" s="20">
        <v>663</v>
      </c>
      <c r="B664" s="1" t="s">
        <v>657</v>
      </c>
      <c r="C664" s="21">
        <f t="shared" si="30"/>
        <v>11133.559322033898</v>
      </c>
      <c r="D664" s="22"/>
      <c r="E664" s="18">
        <v>13137.6</v>
      </c>
      <c r="F664" s="19">
        <f>Таблица2[[#This Row],[продажа + 50%
с НДС]]/118*100</f>
        <v>16700.338983050849</v>
      </c>
      <c r="G664" s="23">
        <f t="shared" si="31"/>
        <v>19706.400000000001</v>
      </c>
      <c r="H664" s="2"/>
      <c r="I664" s="2">
        <v>13137.6</v>
      </c>
      <c r="J664" s="34">
        <f>Таблица2[[#This Row],[Закупка
без НДС]]</f>
        <v>11133.559322033898</v>
      </c>
      <c r="K664" s="34">
        <f t="shared" si="32"/>
        <v>12246.915254237289</v>
      </c>
    </row>
    <row r="665" spans="1:11" x14ac:dyDescent="0.25">
      <c r="A665" s="20">
        <v>664</v>
      </c>
      <c r="B665" s="1" t="s">
        <v>658</v>
      </c>
      <c r="C665" s="21">
        <f t="shared" si="30"/>
        <v>11525.423728813559</v>
      </c>
      <c r="D665" s="22">
        <v>400</v>
      </c>
      <c r="E665" s="24">
        <f>Таблица2[[#This Row],[цены в долларах]]*$I$1</f>
        <v>13600</v>
      </c>
      <c r="F665" s="19">
        <f>Таблица2[[#This Row],[продажа + 50%
с НДС]]/118*100</f>
        <v>17288.135593220337</v>
      </c>
      <c r="G665" s="23">
        <f t="shared" si="31"/>
        <v>20400</v>
      </c>
      <c r="H665" s="2" t="s">
        <v>904</v>
      </c>
      <c r="I665" s="2"/>
      <c r="J665" s="34">
        <f>Таблица2[[#This Row],[Закупка
без НДС]]</f>
        <v>11525.423728813559</v>
      </c>
      <c r="K665" s="34">
        <f t="shared" si="32"/>
        <v>12677.966101694916</v>
      </c>
    </row>
    <row r="666" spans="1:11" x14ac:dyDescent="0.25">
      <c r="A666" s="17">
        <v>665</v>
      </c>
      <c r="B666" s="1" t="s">
        <v>659</v>
      </c>
      <c r="C666" s="21">
        <f t="shared" si="30"/>
        <v>11189.830508474577</v>
      </c>
      <c r="D666" s="22"/>
      <c r="E666" s="18">
        <v>13204</v>
      </c>
      <c r="F666" s="19">
        <f>Таблица2[[#This Row],[продажа + 50%
с НДС]]/118*100</f>
        <v>16784.745762711864</v>
      </c>
      <c r="G666" s="23">
        <f t="shared" si="31"/>
        <v>19806</v>
      </c>
      <c r="H666" s="2"/>
      <c r="I666" s="2">
        <v>13204</v>
      </c>
      <c r="J666" s="34">
        <f>Таблица2[[#This Row],[Закупка
без НДС]]</f>
        <v>11189.830508474577</v>
      </c>
      <c r="K666" s="34">
        <f t="shared" si="32"/>
        <v>12308.813559322036</v>
      </c>
    </row>
    <row r="667" spans="1:11" x14ac:dyDescent="0.25">
      <c r="A667" s="20">
        <v>666</v>
      </c>
      <c r="B667" s="1" t="s">
        <v>660</v>
      </c>
      <c r="C667" s="21">
        <f t="shared" si="30"/>
        <v>13916.949152542373</v>
      </c>
      <c r="D667" s="22"/>
      <c r="E667" s="18">
        <v>16422</v>
      </c>
      <c r="F667" s="19">
        <f>Таблица2[[#This Row],[продажа + 50%
с НДС]]/118*100</f>
        <v>20875.423728813559</v>
      </c>
      <c r="G667" s="23">
        <f t="shared" si="31"/>
        <v>24633</v>
      </c>
      <c r="H667" s="2"/>
      <c r="I667" s="2">
        <v>16422</v>
      </c>
      <c r="J667" s="34">
        <f>Таблица2[[#This Row],[Закупка
без НДС]]</f>
        <v>13916.949152542373</v>
      </c>
      <c r="K667" s="34">
        <f t="shared" si="32"/>
        <v>15308.644067796611</v>
      </c>
    </row>
    <row r="668" spans="1:11" x14ac:dyDescent="0.25">
      <c r="A668" s="20">
        <v>667</v>
      </c>
      <c r="B668" s="1" t="s">
        <v>661</v>
      </c>
      <c r="C668" s="21">
        <f t="shared" si="30"/>
        <v>13369.491525423729</v>
      </c>
      <c r="D668" s="22">
        <v>464</v>
      </c>
      <c r="E668" s="24">
        <f>Таблица2[[#This Row],[цены в долларах]]*$I$1</f>
        <v>15776</v>
      </c>
      <c r="F668" s="19">
        <f>Таблица2[[#This Row],[продажа + 50%
с НДС]]/118*100</f>
        <v>20054.237288135591</v>
      </c>
      <c r="G668" s="23">
        <f t="shared" si="31"/>
        <v>23664</v>
      </c>
      <c r="H668" s="2" t="s">
        <v>905</v>
      </c>
      <c r="I668" s="2"/>
      <c r="J668" s="34">
        <f>Таблица2[[#This Row],[Закупка
без НДС]]</f>
        <v>13369.491525423729</v>
      </c>
      <c r="K668" s="34">
        <f t="shared" si="32"/>
        <v>14706.440677966102</v>
      </c>
    </row>
    <row r="669" spans="1:11" x14ac:dyDescent="0.25">
      <c r="A669" s="17">
        <v>668</v>
      </c>
      <c r="B669" s="1" t="s">
        <v>662</v>
      </c>
      <c r="C669" s="21">
        <f t="shared" si="30"/>
        <v>14001.694915254237</v>
      </c>
      <c r="D669" s="22"/>
      <c r="E669" s="18">
        <v>16522</v>
      </c>
      <c r="F669" s="19">
        <f>Таблица2[[#This Row],[продажа + 50%
с НДС]]/118*100</f>
        <v>21002.542372881355</v>
      </c>
      <c r="G669" s="23">
        <f t="shared" si="31"/>
        <v>24783</v>
      </c>
      <c r="H669" s="2"/>
      <c r="I669" s="2">
        <v>16522</v>
      </c>
      <c r="J669" s="34">
        <f>Таблица2[[#This Row],[Закупка
без НДС]]</f>
        <v>14001.694915254237</v>
      </c>
      <c r="K669" s="34">
        <f t="shared" si="32"/>
        <v>15401.864406779659</v>
      </c>
    </row>
    <row r="670" spans="1:11" x14ac:dyDescent="0.25">
      <c r="A670" s="20">
        <v>669</v>
      </c>
      <c r="B670" s="1" t="s">
        <v>663</v>
      </c>
      <c r="C670" s="21">
        <f t="shared" si="30"/>
        <v>16262.71186440678</v>
      </c>
      <c r="D670" s="22"/>
      <c r="E670" s="18">
        <v>19190</v>
      </c>
      <c r="F670" s="19">
        <f>Таблица2[[#This Row],[продажа + 50%
с НДС]]/118*100</f>
        <v>24394.067796610172</v>
      </c>
      <c r="G670" s="23">
        <f t="shared" si="31"/>
        <v>28785</v>
      </c>
      <c r="H670" s="2"/>
      <c r="I670" s="2">
        <v>19190</v>
      </c>
      <c r="J670" s="34">
        <f>Таблица2[[#This Row],[Закупка
без НДС]]</f>
        <v>16262.71186440678</v>
      </c>
      <c r="K670" s="34">
        <f t="shared" si="32"/>
        <v>17888.983050847459</v>
      </c>
    </row>
    <row r="671" spans="1:11" x14ac:dyDescent="0.25">
      <c r="A671" s="20">
        <v>670</v>
      </c>
      <c r="B671" s="1" t="s">
        <v>664</v>
      </c>
      <c r="C671" s="21">
        <f t="shared" si="30"/>
        <v>16484.237288135595</v>
      </c>
      <c r="D671" s="22">
        <v>572.1</v>
      </c>
      <c r="E671" s="24">
        <f>Таблица2[[#This Row],[цены в долларах]]*$I$1</f>
        <v>19451.400000000001</v>
      </c>
      <c r="F671" s="19">
        <f>Таблица2[[#This Row],[продажа + 50%
с НДС]]/118*100</f>
        <v>24726.355932203391</v>
      </c>
      <c r="G671" s="23">
        <f t="shared" si="31"/>
        <v>29177.1</v>
      </c>
      <c r="H671" s="2" t="s">
        <v>906</v>
      </c>
      <c r="I671" s="2"/>
      <c r="J671" s="34">
        <f>Таблица2[[#This Row],[Закупка
без НДС]]</f>
        <v>16484.237288135595</v>
      </c>
      <c r="K671" s="34">
        <f t="shared" si="32"/>
        <v>18132.661016949154</v>
      </c>
    </row>
    <row r="672" spans="1:11" x14ac:dyDescent="0.25">
      <c r="A672" s="17">
        <v>671</v>
      </c>
      <c r="B672" s="1" t="s">
        <v>665</v>
      </c>
      <c r="C672" s="21">
        <f t="shared" si="30"/>
        <v>18394.915254237287</v>
      </c>
      <c r="D672" s="22"/>
      <c r="E672" s="18">
        <v>21706</v>
      </c>
      <c r="F672" s="19">
        <f>Таблица2[[#This Row],[продажа + 50%
с НДС]]/118*100</f>
        <v>27592.372881355932</v>
      </c>
      <c r="G672" s="23">
        <f t="shared" si="31"/>
        <v>32559</v>
      </c>
      <c r="H672" s="2"/>
      <c r="I672" s="2">
        <v>21706</v>
      </c>
      <c r="J672" s="34">
        <f>Таблица2[[#This Row],[Закупка
без НДС]]</f>
        <v>18394.915254237287</v>
      </c>
      <c r="K672" s="34">
        <f t="shared" si="32"/>
        <v>20234.406779661014</v>
      </c>
    </row>
    <row r="673" spans="1:11" x14ac:dyDescent="0.25">
      <c r="A673" s="20">
        <v>672</v>
      </c>
      <c r="B673" s="1" t="s">
        <v>666</v>
      </c>
      <c r="C673" s="21">
        <f t="shared" si="30"/>
        <v>20875.423728813559</v>
      </c>
      <c r="D673" s="22"/>
      <c r="E673" s="18">
        <v>24633</v>
      </c>
      <c r="F673" s="19">
        <f>Таблица2[[#This Row],[продажа + 50%
с НДС]]/118*100</f>
        <v>31313.135593220341</v>
      </c>
      <c r="G673" s="23">
        <f t="shared" si="31"/>
        <v>36949.5</v>
      </c>
      <c r="H673" s="2"/>
      <c r="I673" s="2">
        <v>24633</v>
      </c>
      <c r="J673" s="34">
        <f>Таблица2[[#This Row],[Закупка
без НДС]]</f>
        <v>20875.423728813559</v>
      </c>
      <c r="K673" s="34">
        <f t="shared" si="32"/>
        <v>22962.966101694918</v>
      </c>
    </row>
    <row r="674" spans="1:11" x14ac:dyDescent="0.25">
      <c r="A674" s="20">
        <v>673</v>
      </c>
      <c r="B674" s="1" t="s">
        <v>667</v>
      </c>
      <c r="C674" s="21">
        <f t="shared" si="30"/>
        <v>18389.830508474577</v>
      </c>
      <c r="D674" s="22"/>
      <c r="E674" s="18">
        <v>21700</v>
      </c>
      <c r="F674" s="19">
        <f>Таблица2[[#This Row],[продажа + 50%
с НДС]]/118*100</f>
        <v>27584.745762711867</v>
      </c>
      <c r="G674" s="23">
        <f t="shared" si="31"/>
        <v>32550</v>
      </c>
      <c r="H674" s="2"/>
      <c r="I674" s="2">
        <v>21700</v>
      </c>
      <c r="J674" s="34">
        <f>Таблица2[[#This Row],[Закупка
без НДС]]</f>
        <v>18389.830508474577</v>
      </c>
      <c r="K674" s="34">
        <f t="shared" si="32"/>
        <v>20228.813559322036</v>
      </c>
    </row>
    <row r="675" spans="1:11" x14ac:dyDescent="0.25">
      <c r="A675" s="17">
        <v>674</v>
      </c>
      <c r="B675" s="1" t="s">
        <v>668</v>
      </c>
      <c r="C675" s="21">
        <f t="shared" si="30"/>
        <v>15184.745762711864</v>
      </c>
      <c r="D675" s="22">
        <v>527</v>
      </c>
      <c r="E675" s="24">
        <f>Таблица2[[#This Row],[цены в долларах]]*$I$1</f>
        <v>17918</v>
      </c>
      <c r="F675" s="19">
        <f>Таблица2[[#This Row],[продажа + 50%
с НДС]]/118*100</f>
        <v>22777.118644067799</v>
      </c>
      <c r="G675" s="23">
        <f t="shared" si="31"/>
        <v>26877</v>
      </c>
      <c r="H675" s="2" t="s">
        <v>907</v>
      </c>
      <c r="I675" s="2"/>
      <c r="J675" s="34">
        <f>Таблица2[[#This Row],[Закупка
без НДС]]</f>
        <v>15184.745762711864</v>
      </c>
      <c r="K675" s="34">
        <f t="shared" si="32"/>
        <v>16703.22033898305</v>
      </c>
    </row>
    <row r="676" spans="1:11" x14ac:dyDescent="0.25">
      <c r="A676" s="20">
        <v>675</v>
      </c>
      <c r="B676" s="1" t="s">
        <v>669</v>
      </c>
      <c r="C676" s="21">
        <f t="shared" si="30"/>
        <v>19284.915254237287</v>
      </c>
      <c r="D676" s="22"/>
      <c r="E676" s="18">
        <v>22756.2</v>
      </c>
      <c r="F676" s="19">
        <f>Таблица2[[#This Row],[продажа + 50%
с НДС]]/118*100</f>
        <v>28927.372881355932</v>
      </c>
      <c r="G676" s="23">
        <f t="shared" si="31"/>
        <v>34134.300000000003</v>
      </c>
      <c r="H676" s="2"/>
      <c r="I676" s="2">
        <v>22756.2</v>
      </c>
      <c r="J676" s="34">
        <f>Таблица2[[#This Row],[Закупка
без НДС]]</f>
        <v>19284.915254237287</v>
      </c>
      <c r="K676" s="34">
        <f t="shared" si="32"/>
        <v>21213.406779661014</v>
      </c>
    </row>
    <row r="677" spans="1:11" x14ac:dyDescent="0.25">
      <c r="A677" s="20">
        <v>676</v>
      </c>
      <c r="B677" s="1" t="s">
        <v>670</v>
      </c>
      <c r="C677" s="21">
        <f t="shared" si="30"/>
        <v>20286.4406779661</v>
      </c>
      <c r="D677" s="22"/>
      <c r="E677" s="18">
        <v>23938</v>
      </c>
      <c r="F677" s="19">
        <f>Таблица2[[#This Row],[продажа + 50%
с НДС]]/118*100</f>
        <v>30429.661016949154</v>
      </c>
      <c r="G677" s="23">
        <f t="shared" si="31"/>
        <v>35907</v>
      </c>
      <c r="H677" s="2"/>
      <c r="I677" s="2">
        <v>23938</v>
      </c>
      <c r="J677" s="34">
        <f>Таблица2[[#This Row],[Закупка
без НДС]]</f>
        <v>20286.4406779661</v>
      </c>
      <c r="K677" s="34">
        <f t="shared" si="32"/>
        <v>22315.08474576271</v>
      </c>
    </row>
    <row r="678" spans="1:11" x14ac:dyDescent="0.25">
      <c r="A678" s="17">
        <v>677</v>
      </c>
      <c r="B678" s="1" t="s">
        <v>671</v>
      </c>
      <c r="C678" s="21">
        <f t="shared" si="30"/>
        <v>17710.169491525423</v>
      </c>
      <c r="D678" s="22"/>
      <c r="E678" s="18">
        <v>20898</v>
      </c>
      <c r="F678" s="19">
        <f>Таблица2[[#This Row],[продажа + 50%
с НДС]]/118*100</f>
        <v>26565.254237288133</v>
      </c>
      <c r="G678" s="23">
        <f t="shared" si="31"/>
        <v>31347</v>
      </c>
      <c r="H678" s="2"/>
      <c r="I678" s="2">
        <v>20898</v>
      </c>
      <c r="J678" s="34">
        <f>Таблица2[[#This Row],[Закупка
без НДС]]</f>
        <v>17710.169491525423</v>
      </c>
      <c r="K678" s="34">
        <f t="shared" si="32"/>
        <v>19481.186440677964</v>
      </c>
    </row>
    <row r="679" spans="1:11" x14ac:dyDescent="0.25">
      <c r="A679" s="20">
        <v>678</v>
      </c>
      <c r="B679" s="1" t="s">
        <v>672</v>
      </c>
      <c r="C679" s="21">
        <f t="shared" si="30"/>
        <v>19320.338983050846</v>
      </c>
      <c r="D679" s="22"/>
      <c r="E679" s="18">
        <v>22798</v>
      </c>
      <c r="F679" s="19">
        <f>Таблица2[[#This Row],[продажа + 50%
с НДС]]/118*100</f>
        <v>28980.508474576272</v>
      </c>
      <c r="G679" s="23">
        <f t="shared" si="31"/>
        <v>34197</v>
      </c>
      <c r="H679" s="2"/>
      <c r="I679" s="2">
        <v>22798</v>
      </c>
      <c r="J679" s="34">
        <f>Таблица2[[#This Row],[Закупка
без НДС]]</f>
        <v>19320.338983050846</v>
      </c>
      <c r="K679" s="34">
        <f t="shared" si="32"/>
        <v>21252.372881355928</v>
      </c>
    </row>
    <row r="680" spans="1:11" x14ac:dyDescent="0.25">
      <c r="A680" s="20">
        <v>679</v>
      </c>
      <c r="B680" s="1" t="s">
        <v>673</v>
      </c>
      <c r="C680" s="21">
        <f t="shared" si="30"/>
        <v>22540.677966101695</v>
      </c>
      <c r="D680" s="22"/>
      <c r="E680" s="18">
        <v>26598</v>
      </c>
      <c r="F680" s="19">
        <f>Таблица2[[#This Row],[продажа + 50%
с НДС]]/118*100</f>
        <v>33811.016949152545</v>
      </c>
      <c r="G680" s="23">
        <f t="shared" si="31"/>
        <v>39897</v>
      </c>
      <c r="H680" s="2"/>
      <c r="I680" s="2">
        <v>26598</v>
      </c>
      <c r="J680" s="34">
        <f>Таблица2[[#This Row],[Закупка
без НДС]]</f>
        <v>22540.677966101695</v>
      </c>
      <c r="K680" s="34">
        <f t="shared" si="32"/>
        <v>24794.745762711867</v>
      </c>
    </row>
    <row r="681" spans="1:11" x14ac:dyDescent="0.25">
      <c r="A681" s="17">
        <v>680</v>
      </c>
      <c r="B681" s="1" t="s">
        <v>674</v>
      </c>
      <c r="C681" s="21">
        <f t="shared" si="30"/>
        <v>23361.864406779659</v>
      </c>
      <c r="D681" s="22"/>
      <c r="E681" s="18">
        <v>27567</v>
      </c>
      <c r="F681" s="19">
        <f>Таблица2[[#This Row],[продажа + 50%
с НДС]]/118*100</f>
        <v>35042.796610169491</v>
      </c>
      <c r="G681" s="23">
        <f t="shared" si="31"/>
        <v>41350.5</v>
      </c>
      <c r="H681" s="2"/>
      <c r="I681" s="2">
        <v>27567</v>
      </c>
      <c r="J681" s="34">
        <f>Таблица2[[#This Row],[Закупка
без НДС]]</f>
        <v>23361.864406779659</v>
      </c>
      <c r="K681" s="34">
        <f t="shared" si="32"/>
        <v>25698.050847457624</v>
      </c>
    </row>
    <row r="682" spans="1:11" x14ac:dyDescent="0.25">
      <c r="A682" s="20">
        <v>681</v>
      </c>
      <c r="B682" s="1" t="s">
        <v>675</v>
      </c>
      <c r="C682" s="21">
        <f t="shared" si="30"/>
        <v>13916.949152542373</v>
      </c>
      <c r="D682" s="22">
        <v>483</v>
      </c>
      <c r="E682" s="24">
        <f>Таблица2[[#This Row],[цены в долларах]]*$I$1</f>
        <v>16422</v>
      </c>
      <c r="F682" s="19">
        <f>Таблица2[[#This Row],[продажа + 50%
с НДС]]/118*100</f>
        <v>20875.423728813559</v>
      </c>
      <c r="G682" s="23">
        <f t="shared" si="31"/>
        <v>24633</v>
      </c>
      <c r="H682" s="2" t="s">
        <v>908</v>
      </c>
      <c r="I682" s="2"/>
      <c r="J682" s="34">
        <f>Таблица2[[#This Row],[Закупка
без НДС]]</f>
        <v>13916.949152542373</v>
      </c>
      <c r="K682" s="34">
        <f t="shared" si="32"/>
        <v>15308.644067796611</v>
      </c>
    </row>
    <row r="683" spans="1:11" x14ac:dyDescent="0.25">
      <c r="A683" s="20">
        <v>682</v>
      </c>
      <c r="B683" s="1" t="s">
        <v>676</v>
      </c>
      <c r="C683" s="21">
        <f t="shared" si="30"/>
        <v>16236.440677966102</v>
      </c>
      <c r="D683" s="22">
        <v>563.5</v>
      </c>
      <c r="E683" s="24">
        <f>Таблица2[[#This Row],[цены в долларах]]*$I$1</f>
        <v>19159</v>
      </c>
      <c r="F683" s="19">
        <f>Таблица2[[#This Row],[продажа + 50%
с НДС]]/118*100</f>
        <v>24354.661016949151</v>
      </c>
      <c r="G683" s="23">
        <f t="shared" si="31"/>
        <v>28738.5</v>
      </c>
      <c r="H683" s="2" t="s">
        <v>909</v>
      </c>
      <c r="I683" s="2"/>
      <c r="J683" s="34">
        <f>Таблица2[[#This Row],[Закупка
без НДС]]</f>
        <v>16236.440677966102</v>
      </c>
      <c r="K683" s="34">
        <f t="shared" si="32"/>
        <v>17860.08474576271</v>
      </c>
    </row>
    <row r="684" spans="1:11" x14ac:dyDescent="0.25">
      <c r="A684" s="17">
        <v>683</v>
      </c>
      <c r="B684" s="1" t="s">
        <v>677</v>
      </c>
      <c r="C684" s="21">
        <f t="shared" si="30"/>
        <v>1988.1355932203389</v>
      </c>
      <c r="D684" s="22"/>
      <c r="E684" s="18">
        <v>2346</v>
      </c>
      <c r="F684" s="19">
        <f>Таблица2[[#This Row],[продажа + 50%
с НДС]]/118*100</f>
        <v>2982.2033898305085</v>
      </c>
      <c r="G684" s="23">
        <f t="shared" si="31"/>
        <v>3519</v>
      </c>
      <c r="H684" s="2"/>
      <c r="I684" s="2">
        <v>2346</v>
      </c>
      <c r="J684" s="34">
        <f>Таблица2[[#This Row],[Закупка
без НДС]]</f>
        <v>1988.1355932203389</v>
      </c>
      <c r="K684" s="34">
        <f t="shared" si="32"/>
        <v>2186.9491525423728</v>
      </c>
    </row>
    <row r="685" spans="1:11" x14ac:dyDescent="0.25">
      <c r="A685" s="20">
        <v>684</v>
      </c>
      <c r="B685" s="1" t="s">
        <v>678</v>
      </c>
      <c r="C685" s="21">
        <f t="shared" si="30"/>
        <v>666.61016949152543</v>
      </c>
      <c r="D685" s="22"/>
      <c r="E685" s="18">
        <v>786.6</v>
      </c>
      <c r="F685" s="19">
        <f>Таблица2[[#This Row],[продажа + 50%
с НДС]]/118*100</f>
        <v>999.91525423728808</v>
      </c>
      <c r="G685" s="23">
        <f t="shared" si="31"/>
        <v>1179.9000000000001</v>
      </c>
      <c r="H685" s="2"/>
      <c r="I685" s="2">
        <v>786.6</v>
      </c>
      <c r="J685" s="34">
        <f>Таблица2[[#This Row],[Закупка
без НДС]]</f>
        <v>666.61016949152543</v>
      </c>
      <c r="K685" s="34">
        <f t="shared" si="32"/>
        <v>733.27118644067798</v>
      </c>
    </row>
    <row r="686" spans="1:11" x14ac:dyDescent="0.25">
      <c r="A686" s="20">
        <v>685</v>
      </c>
      <c r="B686" s="1" t="s">
        <v>679</v>
      </c>
      <c r="C686" s="21">
        <f t="shared" si="30"/>
        <v>1341.0169491525423</v>
      </c>
      <c r="D686" s="22"/>
      <c r="E686" s="18">
        <v>1582.4</v>
      </c>
      <c r="F686" s="19">
        <f>Таблица2[[#This Row],[продажа + 50%
с НДС]]/118*100</f>
        <v>2011.5254237288134</v>
      </c>
      <c r="G686" s="23">
        <f t="shared" si="31"/>
        <v>2373.6</v>
      </c>
      <c r="H686" s="2"/>
      <c r="I686" s="2">
        <v>1582.4</v>
      </c>
      <c r="J686" s="34">
        <f>Таблица2[[#This Row],[Закупка
без НДС]]</f>
        <v>1341.0169491525423</v>
      </c>
      <c r="K686" s="34">
        <f t="shared" si="32"/>
        <v>1475.1186440677966</v>
      </c>
    </row>
    <row r="687" spans="1:11" x14ac:dyDescent="0.25">
      <c r="A687" s="17">
        <v>686</v>
      </c>
      <c r="B687" s="1" t="s">
        <v>680</v>
      </c>
      <c r="C687" s="21">
        <f t="shared" si="30"/>
        <v>1988.1355932203389</v>
      </c>
      <c r="D687" s="22">
        <v>69</v>
      </c>
      <c r="E687" s="24">
        <f>Таблица2[[#This Row],[цены в долларах]]*$I$1</f>
        <v>2346</v>
      </c>
      <c r="F687" s="19">
        <f>Таблица2[[#This Row],[продажа + 50%
с НДС]]/118*100</f>
        <v>2982.2033898305085</v>
      </c>
      <c r="G687" s="23">
        <f t="shared" si="31"/>
        <v>3519</v>
      </c>
      <c r="H687" s="2" t="s">
        <v>910</v>
      </c>
      <c r="I687" s="2"/>
      <c r="J687" s="34">
        <f>Таблица2[[#This Row],[Закупка
без НДС]]</f>
        <v>1988.1355932203389</v>
      </c>
      <c r="K687" s="34">
        <f t="shared" si="32"/>
        <v>2186.9491525423728</v>
      </c>
    </row>
    <row r="688" spans="1:11" x14ac:dyDescent="0.25">
      <c r="A688" s="20">
        <v>687</v>
      </c>
      <c r="B688" s="1" t="s">
        <v>681</v>
      </c>
      <c r="C688" s="21">
        <f t="shared" si="30"/>
        <v>3067.7966101694915</v>
      </c>
      <c r="D688" s="22"/>
      <c r="E688" s="18">
        <v>3620</v>
      </c>
      <c r="F688" s="19">
        <f>Таблица2[[#This Row],[продажа + 50%
с НДС]]/118*100</f>
        <v>4601.6949152542375</v>
      </c>
      <c r="G688" s="23">
        <f t="shared" si="31"/>
        <v>5430</v>
      </c>
      <c r="H688" s="2"/>
      <c r="I688" s="2">
        <v>3620</v>
      </c>
      <c r="J688" s="34">
        <f>Таблица2[[#This Row],[Закупка
без НДС]]</f>
        <v>3067.7966101694915</v>
      </c>
      <c r="K688" s="34">
        <f t="shared" si="32"/>
        <v>3374.5762711864409</v>
      </c>
    </row>
    <row r="689" spans="1:11" x14ac:dyDescent="0.25">
      <c r="A689" s="20">
        <v>688</v>
      </c>
      <c r="B689" s="1" t="s">
        <v>682</v>
      </c>
      <c r="C689" s="21">
        <f t="shared" si="30"/>
        <v>3656.6101694915255</v>
      </c>
      <c r="D689" s="22"/>
      <c r="E689" s="18">
        <v>4314.8</v>
      </c>
      <c r="F689" s="19">
        <f>Таблица2[[#This Row],[продажа + 50%
с НДС]]/118*100</f>
        <v>5484.9152542372876</v>
      </c>
      <c r="G689" s="23">
        <f t="shared" si="31"/>
        <v>6472.2</v>
      </c>
      <c r="H689" s="2"/>
      <c r="I689" s="2">
        <v>4314.8</v>
      </c>
      <c r="J689" s="34">
        <f>Таблица2[[#This Row],[Закупка
без НДС]]</f>
        <v>3656.6101694915255</v>
      </c>
      <c r="K689" s="34">
        <f t="shared" si="32"/>
        <v>4022.2711864406779</v>
      </c>
    </row>
    <row r="690" spans="1:11" x14ac:dyDescent="0.25">
      <c r="A690" s="17">
        <v>689</v>
      </c>
      <c r="B690" s="1" t="s">
        <v>683</v>
      </c>
      <c r="C690" s="21">
        <f t="shared" si="30"/>
        <v>4826.1016949152545</v>
      </c>
      <c r="D690" s="22"/>
      <c r="E690" s="18">
        <v>5694.8</v>
      </c>
      <c r="F690" s="19">
        <f>Таблица2[[#This Row],[продажа + 50%
с НДС]]/118*100</f>
        <v>7239.1525423728826</v>
      </c>
      <c r="G690" s="23">
        <f t="shared" si="31"/>
        <v>8542.2000000000007</v>
      </c>
      <c r="H690" s="2"/>
      <c r="I690" s="2">
        <v>5694.8</v>
      </c>
      <c r="J690" s="34">
        <f>Таблица2[[#This Row],[Закупка
без НДС]]</f>
        <v>4826.1016949152545</v>
      </c>
      <c r="K690" s="34">
        <f t="shared" si="32"/>
        <v>5308.7118644067796</v>
      </c>
    </row>
    <row r="691" spans="1:11" x14ac:dyDescent="0.25">
      <c r="A691" s="20">
        <v>690</v>
      </c>
      <c r="B691" s="1" t="s">
        <v>684</v>
      </c>
      <c r="C691" s="21">
        <f t="shared" si="30"/>
        <v>3111.8644067796608</v>
      </c>
      <c r="D691" s="22">
        <v>108</v>
      </c>
      <c r="E691" s="24">
        <f>Таблица2[[#This Row],[цены в долларах]]*$I$1</f>
        <v>3672</v>
      </c>
      <c r="F691" s="19">
        <f>Таблица2[[#This Row],[продажа + 50%
с НДС]]/118*100</f>
        <v>4667.796610169491</v>
      </c>
      <c r="G691" s="23">
        <f t="shared" si="31"/>
        <v>5508</v>
      </c>
      <c r="H691" s="2" t="s">
        <v>911</v>
      </c>
      <c r="I691" s="2"/>
      <c r="J691" s="34">
        <f>Таблица2[[#This Row],[Закупка
без НДС]]</f>
        <v>3111.8644067796608</v>
      </c>
      <c r="K691" s="34">
        <f t="shared" si="32"/>
        <v>3423.0508474576268</v>
      </c>
    </row>
    <row r="692" spans="1:11" x14ac:dyDescent="0.25">
      <c r="A692" s="20">
        <v>691</v>
      </c>
      <c r="B692" s="1" t="s">
        <v>685</v>
      </c>
      <c r="C692" s="21">
        <f t="shared" si="30"/>
        <v>3461.8644067796608</v>
      </c>
      <c r="D692" s="22"/>
      <c r="E692" s="18">
        <v>4085</v>
      </c>
      <c r="F692" s="19">
        <f>Таблица2[[#This Row],[продажа + 50%
с НДС]]/118*100</f>
        <v>5192.796610169491</v>
      </c>
      <c r="G692" s="23">
        <f t="shared" si="31"/>
        <v>6127.5</v>
      </c>
      <c r="H692" s="2"/>
      <c r="I692" s="2">
        <v>4085</v>
      </c>
      <c r="J692" s="34">
        <f>Таблица2[[#This Row],[Закупка
без НДС]]</f>
        <v>3461.8644067796608</v>
      </c>
      <c r="K692" s="34">
        <f t="shared" si="32"/>
        <v>3808.0508474576268</v>
      </c>
    </row>
    <row r="693" spans="1:11" x14ac:dyDescent="0.25">
      <c r="A693" s="17">
        <v>692</v>
      </c>
      <c r="B693" s="1" t="s">
        <v>686</v>
      </c>
      <c r="C693" s="21">
        <f t="shared" si="30"/>
        <v>3300.8474576271187</v>
      </c>
      <c r="D693" s="22"/>
      <c r="E693" s="18">
        <v>3895</v>
      </c>
      <c r="F693" s="19">
        <f>Таблица2[[#This Row],[продажа + 50%
с НДС]]/118*100</f>
        <v>4951.2711864406783</v>
      </c>
      <c r="G693" s="23">
        <f t="shared" si="31"/>
        <v>5842.5</v>
      </c>
      <c r="H693" s="2"/>
      <c r="I693" s="2">
        <v>3895</v>
      </c>
      <c r="J693" s="34">
        <f>Таблица2[[#This Row],[Закупка
без НДС]]</f>
        <v>3300.8474576271187</v>
      </c>
      <c r="K693" s="34">
        <f t="shared" si="32"/>
        <v>3630.9322033898306</v>
      </c>
    </row>
    <row r="694" spans="1:11" x14ac:dyDescent="0.25">
      <c r="A694" s="20">
        <v>693</v>
      </c>
      <c r="B694" s="1" t="s">
        <v>687</v>
      </c>
      <c r="C694" s="21">
        <f t="shared" si="30"/>
        <v>4581.3559322033898</v>
      </c>
      <c r="D694" s="22">
        <v>159</v>
      </c>
      <c r="E694" s="24">
        <f>Таблица2[[#This Row],[цены в долларах]]*$I$1</f>
        <v>5406</v>
      </c>
      <c r="F694" s="19">
        <f>Таблица2[[#This Row],[продажа + 50%
с НДС]]/118*100</f>
        <v>6872.0338983050851</v>
      </c>
      <c r="G694" s="23">
        <f t="shared" si="31"/>
        <v>8109</v>
      </c>
      <c r="H694" s="2" t="s">
        <v>912</v>
      </c>
      <c r="I694" s="2"/>
      <c r="J694" s="34">
        <f>Таблица2[[#This Row],[Закупка
без НДС]]</f>
        <v>4581.3559322033898</v>
      </c>
      <c r="K694" s="34">
        <f t="shared" si="32"/>
        <v>5039.4915254237285</v>
      </c>
    </row>
    <row r="695" spans="1:11" x14ac:dyDescent="0.25">
      <c r="A695" s="20">
        <v>694</v>
      </c>
      <c r="B695" s="1" t="s">
        <v>688</v>
      </c>
      <c r="C695" s="21">
        <f t="shared" si="30"/>
        <v>3697.4576271186443</v>
      </c>
      <c r="D695" s="22"/>
      <c r="E695" s="18">
        <v>4363</v>
      </c>
      <c r="F695" s="19">
        <f>Таблица2[[#This Row],[продажа + 50%
с НДС]]/118*100</f>
        <v>5546.1864406779659</v>
      </c>
      <c r="G695" s="23">
        <f t="shared" si="31"/>
        <v>6544.5</v>
      </c>
      <c r="H695" s="2"/>
      <c r="I695" s="2">
        <v>4363</v>
      </c>
      <c r="J695" s="34">
        <f>Таблица2[[#This Row],[Закупка
без НДС]]</f>
        <v>3697.4576271186443</v>
      </c>
      <c r="K695" s="34">
        <f t="shared" si="32"/>
        <v>4067.203389830509</v>
      </c>
    </row>
    <row r="696" spans="1:11" x14ac:dyDescent="0.25">
      <c r="A696" s="17">
        <v>695</v>
      </c>
      <c r="B696" s="1" t="s">
        <v>689</v>
      </c>
      <c r="C696" s="21">
        <f t="shared" si="30"/>
        <v>4307.6271186440681</v>
      </c>
      <c r="D696" s="22"/>
      <c r="E696" s="18">
        <v>5083</v>
      </c>
      <c r="F696" s="19">
        <f>Таблица2[[#This Row],[продажа + 50%
с НДС]]/118*100</f>
        <v>6461.4406779661012</v>
      </c>
      <c r="G696" s="23">
        <f t="shared" si="31"/>
        <v>7624.5</v>
      </c>
      <c r="H696" s="2"/>
      <c r="I696" s="2">
        <v>5083</v>
      </c>
      <c r="J696" s="34">
        <f>Таблица2[[#This Row],[Закупка
без НДС]]</f>
        <v>4307.6271186440681</v>
      </c>
      <c r="K696" s="34">
        <f t="shared" si="32"/>
        <v>4738.3898305084749</v>
      </c>
    </row>
    <row r="697" spans="1:11" x14ac:dyDescent="0.25">
      <c r="A697" s="20">
        <v>696</v>
      </c>
      <c r="B697" s="1" t="s">
        <v>690</v>
      </c>
      <c r="C697" s="21">
        <f t="shared" si="30"/>
        <v>4524.5762711864409</v>
      </c>
      <c r="D697" s="22"/>
      <c r="E697" s="18">
        <v>5339</v>
      </c>
      <c r="F697" s="19">
        <f>Таблица2[[#This Row],[продажа + 50%
с НДС]]/118*100</f>
        <v>6786.8644067796613</v>
      </c>
      <c r="G697" s="23">
        <f t="shared" si="31"/>
        <v>8008.5</v>
      </c>
      <c r="H697" s="2"/>
      <c r="I697" s="2">
        <v>5339</v>
      </c>
      <c r="J697" s="34">
        <f>Таблица2[[#This Row],[Закупка
без НДС]]</f>
        <v>4524.5762711864409</v>
      </c>
      <c r="K697" s="34">
        <f t="shared" si="32"/>
        <v>4977.0338983050851</v>
      </c>
    </row>
    <row r="698" spans="1:11" x14ac:dyDescent="0.25">
      <c r="A698" s="20">
        <v>697</v>
      </c>
      <c r="B698" s="1" t="s">
        <v>691</v>
      </c>
      <c r="C698" s="21">
        <f t="shared" si="30"/>
        <v>4363.5593220338988</v>
      </c>
      <c r="D698" s="22"/>
      <c r="E698" s="18">
        <v>5149</v>
      </c>
      <c r="F698" s="19">
        <f>Таблица2[[#This Row],[продажа + 50%
с НДС]]/118*100</f>
        <v>6545.3389830508468</v>
      </c>
      <c r="G698" s="23">
        <f t="shared" si="31"/>
        <v>7723.5</v>
      </c>
      <c r="H698" s="2"/>
      <c r="I698" s="2">
        <v>5149</v>
      </c>
      <c r="J698" s="34">
        <f>Таблица2[[#This Row],[Закупка
без НДС]]</f>
        <v>4363.5593220338988</v>
      </c>
      <c r="K698" s="34">
        <f t="shared" si="32"/>
        <v>4799.9152542372885</v>
      </c>
    </row>
    <row r="699" spans="1:11" x14ac:dyDescent="0.25">
      <c r="A699" s="17">
        <v>698</v>
      </c>
      <c r="B699" s="1" t="s">
        <v>692</v>
      </c>
      <c r="C699" s="21">
        <f t="shared" si="30"/>
        <v>4738.3898305084749</v>
      </c>
      <c r="D699" s="22"/>
      <c r="E699" s="18">
        <v>5591.3</v>
      </c>
      <c r="F699" s="19">
        <f>Таблица2[[#This Row],[продажа + 50%
с НДС]]/118*100</f>
        <v>7107.5847457627124</v>
      </c>
      <c r="G699" s="23">
        <f t="shared" si="31"/>
        <v>8386.9500000000007</v>
      </c>
      <c r="H699" s="2"/>
      <c r="I699" s="2">
        <v>5591.3</v>
      </c>
      <c r="J699" s="34">
        <f>Таблица2[[#This Row],[Закупка
без НДС]]</f>
        <v>4738.3898305084749</v>
      </c>
      <c r="K699" s="34">
        <f t="shared" si="32"/>
        <v>5212.2288135593226</v>
      </c>
    </row>
    <row r="700" spans="1:11" x14ac:dyDescent="0.25">
      <c r="A700" s="20">
        <v>699</v>
      </c>
      <c r="B700" s="1" t="s">
        <v>693</v>
      </c>
      <c r="C700" s="21">
        <f t="shared" si="30"/>
        <v>8888.1355932203387</v>
      </c>
      <c r="D700" s="22"/>
      <c r="E700" s="18">
        <v>10488</v>
      </c>
      <c r="F700" s="19">
        <f>Таблица2[[#This Row],[продажа + 50%
с НДС]]/118*100</f>
        <v>13332.203389830507</v>
      </c>
      <c r="G700" s="23">
        <f t="shared" si="31"/>
        <v>15732</v>
      </c>
      <c r="H700" s="2"/>
      <c r="I700" s="2">
        <v>10488</v>
      </c>
      <c r="J700" s="34">
        <f>Таблица2[[#This Row],[Закупка
без НДС]]</f>
        <v>8888.1355932203387</v>
      </c>
      <c r="K700" s="34">
        <f t="shared" si="32"/>
        <v>9776.9491525423728</v>
      </c>
    </row>
    <row r="701" spans="1:11" x14ac:dyDescent="0.25">
      <c r="A701" s="20">
        <v>700</v>
      </c>
      <c r="B701" s="1" t="s">
        <v>694</v>
      </c>
      <c r="C701" s="21">
        <f t="shared" si="30"/>
        <v>4748.1355932203387</v>
      </c>
      <c r="D701" s="22"/>
      <c r="E701" s="18">
        <v>5602.8</v>
      </c>
      <c r="F701" s="19">
        <f>Таблица2[[#This Row],[продажа + 50%
с НДС]]/118*100</f>
        <v>7122.203389830509</v>
      </c>
      <c r="G701" s="23">
        <f t="shared" si="31"/>
        <v>8404.2000000000007</v>
      </c>
      <c r="H701" s="2"/>
      <c r="I701" s="2">
        <v>5602.8</v>
      </c>
      <c r="J701" s="34">
        <f>Таблица2[[#This Row],[Закупка
без НДС]]</f>
        <v>4748.1355932203387</v>
      </c>
      <c r="K701" s="34">
        <f t="shared" si="32"/>
        <v>5222.9491525423728</v>
      </c>
    </row>
    <row r="702" spans="1:11" x14ac:dyDescent="0.25">
      <c r="A702" s="17">
        <v>701</v>
      </c>
      <c r="B702" s="1" t="s">
        <v>695</v>
      </c>
      <c r="C702" s="21">
        <f t="shared" si="30"/>
        <v>3892.7118644067791</v>
      </c>
      <c r="D702" s="22">
        <v>135.1</v>
      </c>
      <c r="E702" s="24">
        <f>Таблица2[[#This Row],[цены в долларах]]*$I$1</f>
        <v>4593.3999999999996</v>
      </c>
      <c r="F702" s="19">
        <f>Таблица2[[#This Row],[продажа + 50%
с НДС]]/118*100</f>
        <v>5839.0677966101703</v>
      </c>
      <c r="G702" s="23">
        <f t="shared" si="31"/>
        <v>6890.1</v>
      </c>
      <c r="H702" s="2" t="s">
        <v>913</v>
      </c>
      <c r="I702" s="2"/>
      <c r="J702" s="34">
        <f>Таблица2[[#This Row],[Закупка
без НДС]]</f>
        <v>3892.7118644067791</v>
      </c>
      <c r="K702" s="34">
        <f t="shared" si="32"/>
        <v>4281.983050847457</v>
      </c>
    </row>
    <row r="703" spans="1:11" x14ac:dyDescent="0.25">
      <c r="A703" s="20">
        <v>702</v>
      </c>
      <c r="B703" s="1" t="s">
        <v>696</v>
      </c>
      <c r="C703" s="21">
        <f t="shared" si="30"/>
        <v>5021.0169491525421</v>
      </c>
      <c r="D703" s="22"/>
      <c r="E703" s="18">
        <v>5924.8</v>
      </c>
      <c r="F703" s="19">
        <f>Таблица2[[#This Row],[продажа + 50%
с НДС]]/118*100</f>
        <v>7531.5254237288145</v>
      </c>
      <c r="G703" s="23">
        <f t="shared" si="31"/>
        <v>8887.2000000000007</v>
      </c>
      <c r="H703" s="2"/>
      <c r="I703" s="2">
        <v>5924.8</v>
      </c>
      <c r="J703" s="34">
        <f>Таблица2[[#This Row],[Закупка
без НДС]]</f>
        <v>5021.0169491525421</v>
      </c>
      <c r="K703" s="34">
        <f t="shared" si="32"/>
        <v>5523.1186440677966</v>
      </c>
    </row>
    <row r="704" spans="1:11" x14ac:dyDescent="0.25">
      <c r="A704" s="20">
        <v>703</v>
      </c>
      <c r="B704" s="1" t="s">
        <v>697</v>
      </c>
      <c r="C704" s="21">
        <f t="shared" si="30"/>
        <v>4687.966101694914</v>
      </c>
      <c r="D704" s="22">
        <v>162.69999999999999</v>
      </c>
      <c r="E704" s="24">
        <f>Таблица2[[#This Row],[цены в долларах]]*$I$1</f>
        <v>5531.7999999999993</v>
      </c>
      <c r="F704" s="19">
        <f>Таблица2[[#This Row],[продажа + 50%
с НДС]]/118*100</f>
        <v>7031.9491525423718</v>
      </c>
      <c r="G704" s="23">
        <f t="shared" si="31"/>
        <v>8297.6999999999989</v>
      </c>
      <c r="H704" s="2" t="s">
        <v>914</v>
      </c>
      <c r="I704" s="2"/>
      <c r="J704" s="34">
        <f>Таблица2[[#This Row],[Закупка
без НДС]]</f>
        <v>4687.966101694914</v>
      </c>
      <c r="K704" s="34">
        <f t="shared" si="32"/>
        <v>5156.762711864405</v>
      </c>
    </row>
    <row r="705" spans="1:11" x14ac:dyDescent="0.25">
      <c r="A705" s="17">
        <v>704</v>
      </c>
      <c r="B705" s="1" t="s">
        <v>698</v>
      </c>
      <c r="C705" s="21">
        <f t="shared" ref="C705:C751" si="33">E705*100/118</f>
        <v>5646.3050847457625</v>
      </c>
      <c r="D705" s="22"/>
      <c r="E705" s="18">
        <v>6662.64</v>
      </c>
      <c r="F705" s="19">
        <f>Таблица2[[#This Row],[продажа + 50%
с НДС]]/118*100</f>
        <v>8469.4576271186434</v>
      </c>
      <c r="G705" s="23">
        <f t="shared" si="31"/>
        <v>9993.9599999999991</v>
      </c>
      <c r="H705" s="2"/>
      <c r="I705" s="2">
        <v>6662.64</v>
      </c>
      <c r="J705" s="34">
        <f>Таблица2[[#This Row],[Закупка
без НДС]]</f>
        <v>5646.3050847457625</v>
      </c>
      <c r="K705" s="34">
        <f t="shared" si="32"/>
        <v>6210.9355932203389</v>
      </c>
    </row>
    <row r="706" spans="1:11" x14ac:dyDescent="0.25">
      <c r="A706" s="20">
        <v>705</v>
      </c>
      <c r="B706" s="1" t="s">
        <v>699</v>
      </c>
      <c r="C706" s="21">
        <f t="shared" si="33"/>
        <v>5137.4576271186452</v>
      </c>
      <c r="D706" s="22">
        <v>178.3</v>
      </c>
      <c r="E706" s="24">
        <f>Таблица2[[#This Row],[цены в долларах]]*$I$1</f>
        <v>6062.2000000000007</v>
      </c>
      <c r="F706" s="19">
        <f>Таблица2[[#This Row],[продажа + 50%
с НДС]]/118*100</f>
        <v>7706.1864406779678</v>
      </c>
      <c r="G706" s="23">
        <f t="shared" ref="G706:G751" si="34">E706*(100+$H$1)/100</f>
        <v>9093.3000000000011</v>
      </c>
      <c r="H706" s="2" t="s">
        <v>915</v>
      </c>
      <c r="I706" s="2"/>
      <c r="J706" s="34">
        <f>Таблица2[[#This Row],[Закупка
без НДС]]</f>
        <v>5137.4576271186452</v>
      </c>
      <c r="K706" s="34">
        <f t="shared" si="32"/>
        <v>5651.2033898305099</v>
      </c>
    </row>
    <row r="707" spans="1:11" x14ac:dyDescent="0.25">
      <c r="A707" s="20">
        <v>706</v>
      </c>
      <c r="B707" s="1" t="s">
        <v>700</v>
      </c>
      <c r="C707" s="21">
        <f t="shared" si="33"/>
        <v>1422.0338983050847</v>
      </c>
      <c r="D707" s="22"/>
      <c r="E707" s="18">
        <v>1678</v>
      </c>
      <c r="F707" s="19">
        <f>Таблица2[[#This Row],[продажа + 50%
с НДС]]/118*100</f>
        <v>2133.0508474576268</v>
      </c>
      <c r="G707" s="23">
        <f t="shared" si="34"/>
        <v>2517</v>
      </c>
      <c r="H707" s="2"/>
      <c r="I707" s="2">
        <v>1678</v>
      </c>
      <c r="J707" s="34">
        <f>Таблица2[[#This Row],[Закупка
без НДС]]</f>
        <v>1422.0338983050847</v>
      </c>
      <c r="K707" s="34">
        <f t="shared" ref="K707:K751" si="35">J707*110/100</f>
        <v>1564.2372881355932</v>
      </c>
    </row>
    <row r="708" spans="1:11" x14ac:dyDescent="0.25">
      <c r="A708" s="17">
        <v>707</v>
      </c>
      <c r="B708" s="1" t="s">
        <v>701</v>
      </c>
      <c r="C708" s="21">
        <f t="shared" si="33"/>
        <v>1501.1864406779662</v>
      </c>
      <c r="D708" s="22">
        <v>52.1</v>
      </c>
      <c r="E708" s="24">
        <f>Таблица2[[#This Row],[цены в долларах]]*$I$1</f>
        <v>1771.4</v>
      </c>
      <c r="F708" s="19">
        <f>Таблица2[[#This Row],[продажа + 50%
с НДС]]/118*100</f>
        <v>2251.7796610169489</v>
      </c>
      <c r="G708" s="23">
        <f t="shared" si="34"/>
        <v>2657.1</v>
      </c>
      <c r="H708" s="2" t="s">
        <v>916</v>
      </c>
      <c r="I708" s="2"/>
      <c r="J708" s="34">
        <f>Таблица2[[#This Row],[Закупка
без НДС]]</f>
        <v>1501.1864406779662</v>
      </c>
      <c r="K708" s="34">
        <f t="shared" si="35"/>
        <v>1651.3050847457628</v>
      </c>
    </row>
    <row r="709" spans="1:11" x14ac:dyDescent="0.25">
      <c r="A709" s="20">
        <v>708</v>
      </c>
      <c r="B709" s="1" t="s">
        <v>702</v>
      </c>
      <c r="C709" s="21">
        <f t="shared" si="33"/>
        <v>1421.1864406779662</v>
      </c>
      <c r="D709" s="22"/>
      <c r="E709" s="18">
        <v>1677</v>
      </c>
      <c r="F709" s="19">
        <f>Таблица2[[#This Row],[продажа + 50%
с НДС]]/118*100</f>
        <v>2131.7796610169489</v>
      </c>
      <c r="G709" s="23">
        <f t="shared" si="34"/>
        <v>2515.5</v>
      </c>
      <c r="H709" s="2"/>
      <c r="I709" s="2">
        <v>1677</v>
      </c>
      <c r="J709" s="34">
        <f>Таблица2[[#This Row],[Закупка
без НДС]]</f>
        <v>1421.1864406779662</v>
      </c>
      <c r="K709" s="34">
        <f t="shared" si="35"/>
        <v>1563.3050847457628</v>
      </c>
    </row>
    <row r="710" spans="1:11" x14ac:dyDescent="0.25">
      <c r="A710" s="20">
        <v>709</v>
      </c>
      <c r="B710" s="1" t="s">
        <v>703</v>
      </c>
      <c r="C710" s="21">
        <f t="shared" si="33"/>
        <v>1582.2033898305085</v>
      </c>
      <c r="D710" s="22"/>
      <c r="E710" s="18">
        <v>1867</v>
      </c>
      <c r="F710" s="19">
        <f>Таблица2[[#This Row],[продажа + 50%
с НДС]]/118*100</f>
        <v>2373.3050847457625</v>
      </c>
      <c r="G710" s="23">
        <f t="shared" si="34"/>
        <v>2800.5</v>
      </c>
      <c r="H710" s="2"/>
      <c r="I710" s="2">
        <v>1867</v>
      </c>
      <c r="J710" s="34">
        <f>Таблица2[[#This Row],[Закупка
без НДС]]</f>
        <v>1582.2033898305085</v>
      </c>
      <c r="K710" s="34">
        <f t="shared" si="35"/>
        <v>1740.4237288135594</v>
      </c>
    </row>
    <row r="711" spans="1:11" x14ac:dyDescent="0.25">
      <c r="A711" s="17">
        <v>710</v>
      </c>
      <c r="B711" s="1" t="s">
        <v>704</v>
      </c>
      <c r="C711" s="21">
        <f t="shared" si="33"/>
        <v>1699.1525423728813</v>
      </c>
      <c r="D711" s="22"/>
      <c r="E711" s="18">
        <v>2005</v>
      </c>
      <c r="F711" s="19">
        <f>Таблица2[[#This Row],[продажа + 50%
с НДС]]/118*100</f>
        <v>2548.7288135593221</v>
      </c>
      <c r="G711" s="23">
        <f t="shared" si="34"/>
        <v>3007.5</v>
      </c>
      <c r="H711" s="2"/>
      <c r="I711" s="2">
        <v>2005</v>
      </c>
      <c r="J711" s="34">
        <f>Таблица2[[#This Row],[Закупка
без НДС]]</f>
        <v>1699.1525423728813</v>
      </c>
      <c r="K711" s="34">
        <f t="shared" si="35"/>
        <v>1869.0677966101694</v>
      </c>
    </row>
    <row r="712" spans="1:11" x14ac:dyDescent="0.25">
      <c r="A712" s="20">
        <v>711</v>
      </c>
      <c r="B712" s="1" t="s">
        <v>705</v>
      </c>
      <c r="C712" s="21">
        <f t="shared" si="33"/>
        <v>2057.6271186440677</v>
      </c>
      <c r="D712" s="22"/>
      <c r="E712" s="18">
        <v>2428</v>
      </c>
      <c r="F712" s="19">
        <f>Таблица2[[#This Row],[продажа + 50%
с НДС]]/118*100</f>
        <v>3086.4406779661017</v>
      </c>
      <c r="G712" s="23">
        <f t="shared" si="34"/>
        <v>3642</v>
      </c>
      <c r="H712" s="2"/>
      <c r="I712" s="2">
        <v>2428</v>
      </c>
      <c r="J712" s="34">
        <f>Таблица2[[#This Row],[Закупка
без НДС]]</f>
        <v>2057.6271186440677</v>
      </c>
      <c r="K712" s="34">
        <f t="shared" si="35"/>
        <v>2263.3898305084745</v>
      </c>
    </row>
    <row r="713" spans="1:11" x14ac:dyDescent="0.25">
      <c r="A713" s="20">
        <v>712</v>
      </c>
      <c r="B713" s="1" t="s">
        <v>706</v>
      </c>
      <c r="C713" s="21">
        <f t="shared" si="33"/>
        <v>2448.1355932203392</v>
      </c>
      <c r="D713" s="22"/>
      <c r="E713" s="18">
        <v>2888.8</v>
      </c>
      <c r="F713" s="19">
        <f>Таблица2[[#This Row],[продажа + 50%
с НДС]]/118*100</f>
        <v>3672.2033898305085</v>
      </c>
      <c r="G713" s="23">
        <f t="shared" si="34"/>
        <v>4333.2</v>
      </c>
      <c r="H713" s="2"/>
      <c r="I713" s="2">
        <v>2888.8</v>
      </c>
      <c r="J713" s="34">
        <f>Таблица2[[#This Row],[Закупка
без НДС]]</f>
        <v>2448.1355932203392</v>
      </c>
      <c r="K713" s="34">
        <f t="shared" si="35"/>
        <v>2692.9491525423732</v>
      </c>
    </row>
    <row r="714" spans="1:11" x14ac:dyDescent="0.25">
      <c r="A714" s="17">
        <v>713</v>
      </c>
      <c r="B714" s="1" t="s">
        <v>707</v>
      </c>
      <c r="C714" s="21">
        <f t="shared" si="33"/>
        <v>2611.8644067796608</v>
      </c>
      <c r="D714" s="22"/>
      <c r="E714" s="18">
        <v>3082</v>
      </c>
      <c r="F714" s="19">
        <f>Таблица2[[#This Row],[продажа + 50%
с НДС]]/118*100</f>
        <v>3917.7966101694915</v>
      </c>
      <c r="G714" s="23">
        <f t="shared" si="34"/>
        <v>4623</v>
      </c>
      <c r="H714" s="2"/>
      <c r="I714" s="2">
        <v>3082</v>
      </c>
      <c r="J714" s="34">
        <f>Таблица2[[#This Row],[Закупка
без НДС]]</f>
        <v>2611.8644067796608</v>
      </c>
      <c r="K714" s="34">
        <f t="shared" si="35"/>
        <v>2873.0508474576268</v>
      </c>
    </row>
    <row r="715" spans="1:11" x14ac:dyDescent="0.25">
      <c r="A715" s="20">
        <v>714</v>
      </c>
      <c r="B715" s="1" t="s">
        <v>708</v>
      </c>
      <c r="C715" s="21">
        <f t="shared" si="33"/>
        <v>1734.5762711864409</v>
      </c>
      <c r="D715" s="22">
        <v>60.2</v>
      </c>
      <c r="E715" s="24">
        <f>Таблица2[[#This Row],[цены в долларах]]*$I$1</f>
        <v>2046.8000000000002</v>
      </c>
      <c r="F715" s="19">
        <f>Таблица2[[#This Row],[продажа + 50%
с НДС]]/118*100</f>
        <v>2601.8644067796608</v>
      </c>
      <c r="G715" s="23">
        <f t="shared" si="34"/>
        <v>3070.2</v>
      </c>
      <c r="H715" s="2" t="s">
        <v>917</v>
      </c>
      <c r="I715" s="2"/>
      <c r="J715" s="34">
        <f>Таблица2[[#This Row],[Закупка
без НДС]]</f>
        <v>1734.5762711864409</v>
      </c>
      <c r="K715" s="34">
        <f t="shared" si="35"/>
        <v>1908.0338983050851</v>
      </c>
    </row>
    <row r="716" spans="1:11" x14ac:dyDescent="0.25">
      <c r="A716" s="20">
        <v>715</v>
      </c>
      <c r="B716" s="1" t="s">
        <v>709</v>
      </c>
      <c r="C716" s="21">
        <f t="shared" si="33"/>
        <v>2038.0338983050847</v>
      </c>
      <c r="D716" s="22"/>
      <c r="E716" s="18">
        <v>2404.88</v>
      </c>
      <c r="F716" s="19">
        <f>Таблица2[[#This Row],[продажа + 50%
с НДС]]/118*100</f>
        <v>3057.0508474576272</v>
      </c>
      <c r="G716" s="23">
        <f t="shared" si="34"/>
        <v>3607.32</v>
      </c>
      <c r="H716" s="2"/>
      <c r="I716" s="2">
        <v>2404.88</v>
      </c>
      <c r="J716" s="34">
        <f>Таблица2[[#This Row],[Закупка
без НДС]]</f>
        <v>2038.0338983050847</v>
      </c>
      <c r="K716" s="34">
        <f t="shared" si="35"/>
        <v>2241.8372881355931</v>
      </c>
    </row>
    <row r="717" spans="1:11" x14ac:dyDescent="0.25">
      <c r="A717" s="17">
        <v>716</v>
      </c>
      <c r="B717" s="1" t="s">
        <v>710</v>
      </c>
      <c r="C717" s="21">
        <f t="shared" si="33"/>
        <v>1815.2542372881355</v>
      </c>
      <c r="D717" s="22">
        <v>63</v>
      </c>
      <c r="E717" s="24">
        <f>Таблица2[[#This Row],[цены в долларах]]*$I$1</f>
        <v>2142</v>
      </c>
      <c r="F717" s="19">
        <f>Таблица2[[#This Row],[продажа + 50%
с НДС]]/118*100</f>
        <v>2722.8813559322034</v>
      </c>
      <c r="G717" s="23">
        <f t="shared" si="34"/>
        <v>3213</v>
      </c>
      <c r="H717" s="2" t="s">
        <v>918</v>
      </c>
      <c r="I717" s="2"/>
      <c r="J717" s="34">
        <f>Таблица2[[#This Row],[Закупка
без НДС]]</f>
        <v>1815.2542372881355</v>
      </c>
      <c r="K717" s="34">
        <f t="shared" si="35"/>
        <v>1996.7796610169491</v>
      </c>
    </row>
    <row r="718" spans="1:11" x14ac:dyDescent="0.25">
      <c r="A718" s="20">
        <v>717</v>
      </c>
      <c r="B718" s="1" t="s">
        <v>711</v>
      </c>
      <c r="C718" s="21">
        <f t="shared" si="33"/>
        <v>8867.0847457627115</v>
      </c>
      <c r="D718" s="22"/>
      <c r="E718" s="18">
        <v>10463.16</v>
      </c>
      <c r="F718" s="19">
        <f>Таблица2[[#This Row],[продажа + 50%
с НДС]]/118*100</f>
        <v>13300.627118644066</v>
      </c>
      <c r="G718" s="23">
        <f t="shared" si="34"/>
        <v>15694.74</v>
      </c>
      <c r="H718" s="2"/>
      <c r="I718" s="2">
        <v>10463.16</v>
      </c>
      <c r="J718" s="34">
        <f>Таблица2[[#This Row],[Закупка
без НДС]]</f>
        <v>8867.0847457627115</v>
      </c>
      <c r="K718" s="34">
        <f t="shared" si="35"/>
        <v>9753.7932203389828</v>
      </c>
    </row>
    <row r="719" spans="1:11" x14ac:dyDescent="0.25">
      <c r="A719" s="20">
        <v>718</v>
      </c>
      <c r="B719" s="1" t="s">
        <v>712</v>
      </c>
      <c r="C719" s="21">
        <f t="shared" si="33"/>
        <v>8548.3050847457635</v>
      </c>
      <c r="D719" s="22"/>
      <c r="E719" s="18">
        <v>10087</v>
      </c>
      <c r="F719" s="19">
        <f>Таблица2[[#This Row],[продажа + 50%
с НДС]]/118*100</f>
        <v>12822.457627118643</v>
      </c>
      <c r="G719" s="23">
        <f t="shared" si="34"/>
        <v>15130.5</v>
      </c>
      <c r="H719" s="2"/>
      <c r="I719" s="2">
        <v>10087</v>
      </c>
      <c r="J719" s="34">
        <f>Таблица2[[#This Row],[Закупка
без НДС]]</f>
        <v>8548.3050847457635</v>
      </c>
      <c r="K719" s="34">
        <f t="shared" si="35"/>
        <v>9403.1355932203405</v>
      </c>
    </row>
    <row r="720" spans="1:11" x14ac:dyDescent="0.25">
      <c r="A720" s="17">
        <v>719</v>
      </c>
      <c r="B720" s="1" t="s">
        <v>713</v>
      </c>
      <c r="C720" s="21">
        <f t="shared" si="33"/>
        <v>4322.0338983050851</v>
      </c>
      <c r="D720" s="22">
        <v>150</v>
      </c>
      <c r="E720" s="24">
        <f>Таблица2[[#This Row],[цены в долларах]]*$I$1</f>
        <v>5100</v>
      </c>
      <c r="F720" s="19">
        <f>Таблица2[[#This Row],[продажа + 50%
с НДС]]/118*100</f>
        <v>6483.0508474576272</v>
      </c>
      <c r="G720" s="23">
        <f t="shared" si="34"/>
        <v>7650</v>
      </c>
      <c r="H720" s="2" t="s">
        <v>919</v>
      </c>
      <c r="I720" s="2"/>
      <c r="J720" s="34">
        <f>Таблица2[[#This Row],[Закупка
без НДС]]</f>
        <v>4322.0338983050851</v>
      </c>
      <c r="K720" s="34">
        <f t="shared" si="35"/>
        <v>4754.2372881355932</v>
      </c>
    </row>
    <row r="721" spans="1:11" x14ac:dyDescent="0.25">
      <c r="A721" s="20">
        <v>720</v>
      </c>
      <c r="B721" s="1" t="s">
        <v>714</v>
      </c>
      <c r="C721" s="21">
        <f t="shared" si="33"/>
        <v>9602.6949152542365</v>
      </c>
      <c r="D721" s="22"/>
      <c r="E721" s="18">
        <v>11331.18</v>
      </c>
      <c r="F721" s="19">
        <f>Таблица2[[#This Row],[продажа + 50%
с НДС]]/118*100</f>
        <v>14404.042372881355</v>
      </c>
      <c r="G721" s="23">
        <f t="shared" si="34"/>
        <v>16996.77</v>
      </c>
      <c r="H721" s="2"/>
      <c r="I721" s="2">
        <v>11331.18</v>
      </c>
      <c r="J721" s="34">
        <f>Таблица2[[#This Row],[Закупка
без НДС]]</f>
        <v>9602.6949152542365</v>
      </c>
      <c r="K721" s="34">
        <f t="shared" si="35"/>
        <v>10562.96440677966</v>
      </c>
    </row>
    <row r="722" spans="1:11" x14ac:dyDescent="0.25">
      <c r="A722" s="20">
        <v>721</v>
      </c>
      <c r="B722" s="1" t="s">
        <v>715</v>
      </c>
      <c r="C722" s="21">
        <f t="shared" si="33"/>
        <v>9443.2542372881362</v>
      </c>
      <c r="D722" s="22"/>
      <c r="E722" s="18">
        <v>11143.04</v>
      </c>
      <c r="F722" s="19">
        <f>Таблица2[[#This Row],[продажа + 50%
с НДС]]/118*100</f>
        <v>14164.881355932204</v>
      </c>
      <c r="G722" s="23">
        <f t="shared" si="34"/>
        <v>16714.560000000001</v>
      </c>
      <c r="H722" s="2"/>
      <c r="I722" s="2">
        <v>11143.04</v>
      </c>
      <c r="J722" s="34">
        <f>Таблица2[[#This Row],[Закупка
без НДС]]</f>
        <v>9443.2542372881362</v>
      </c>
      <c r="K722" s="34">
        <f t="shared" si="35"/>
        <v>10387.579661016949</v>
      </c>
    </row>
    <row r="723" spans="1:11" x14ac:dyDescent="0.25">
      <c r="A723" s="17">
        <v>722</v>
      </c>
      <c r="B723" s="1" t="s">
        <v>716</v>
      </c>
      <c r="C723" s="21">
        <f t="shared" si="33"/>
        <v>10437.28813559322</v>
      </c>
      <c r="D723" s="22"/>
      <c r="E723" s="18">
        <v>12316</v>
      </c>
      <c r="F723" s="19">
        <f>Таблица2[[#This Row],[продажа + 50%
с НДС]]/118*100</f>
        <v>15655.93220338983</v>
      </c>
      <c r="G723" s="23">
        <f t="shared" si="34"/>
        <v>18474</v>
      </c>
      <c r="H723" s="2"/>
      <c r="I723" s="2">
        <v>12316</v>
      </c>
      <c r="J723" s="34">
        <f>Таблица2[[#This Row],[Закупка
без НДС]]</f>
        <v>10437.28813559322</v>
      </c>
      <c r="K723" s="34">
        <f t="shared" si="35"/>
        <v>11481.016949152541</v>
      </c>
    </row>
    <row r="724" spans="1:11" x14ac:dyDescent="0.25">
      <c r="A724" s="20">
        <v>723</v>
      </c>
      <c r="B724" s="1" t="s">
        <v>717</v>
      </c>
      <c r="C724" s="21">
        <f t="shared" si="33"/>
        <v>7549.1525423728817</v>
      </c>
      <c r="D724" s="22">
        <v>262</v>
      </c>
      <c r="E724" s="24">
        <f>Таблица2[[#This Row],[цены в долларах]]*$I$1</f>
        <v>8908</v>
      </c>
      <c r="F724" s="19">
        <f>Таблица2[[#This Row],[продажа + 50%
с НДС]]/118*100</f>
        <v>11323.728813559323</v>
      </c>
      <c r="G724" s="23">
        <f t="shared" si="34"/>
        <v>13362</v>
      </c>
      <c r="H724" s="2" t="s">
        <v>920</v>
      </c>
      <c r="I724" s="2"/>
      <c r="J724" s="34">
        <f>Таблица2[[#This Row],[Закупка
без НДС]]</f>
        <v>7549.1525423728817</v>
      </c>
      <c r="K724" s="34">
        <f t="shared" si="35"/>
        <v>8304.0677966101703</v>
      </c>
    </row>
    <row r="725" spans="1:11" x14ac:dyDescent="0.25">
      <c r="A725" s="20">
        <v>724</v>
      </c>
      <c r="B725" s="1" t="s">
        <v>718</v>
      </c>
      <c r="C725" s="21">
        <f t="shared" si="33"/>
        <v>4437.2881355932204</v>
      </c>
      <c r="D725" s="22">
        <v>154</v>
      </c>
      <c r="E725" s="24">
        <f>Таблица2[[#This Row],[цены в долларах]]*$I$1</f>
        <v>5236</v>
      </c>
      <c r="F725" s="19">
        <f>Таблица2[[#This Row],[продажа + 50%
с НДС]]/118*100</f>
        <v>6655.9322033898316</v>
      </c>
      <c r="G725" s="23">
        <f t="shared" si="34"/>
        <v>7854</v>
      </c>
      <c r="H725" s="2" t="s">
        <v>921</v>
      </c>
      <c r="I725" s="2"/>
      <c r="J725" s="34">
        <f>Таблица2[[#This Row],[Закупка
без НДС]]</f>
        <v>4437.2881355932204</v>
      </c>
      <c r="K725" s="34">
        <f t="shared" si="35"/>
        <v>4881.0169491525421</v>
      </c>
    </row>
    <row r="726" spans="1:11" x14ac:dyDescent="0.25">
      <c r="A726" s="17">
        <v>725</v>
      </c>
      <c r="B726" s="1" t="s">
        <v>719</v>
      </c>
      <c r="C726" s="21">
        <f t="shared" si="33"/>
        <v>5925.4237288135591</v>
      </c>
      <c r="D726" s="22"/>
      <c r="E726" s="18">
        <v>6992</v>
      </c>
      <c r="F726" s="19">
        <f>Таблица2[[#This Row],[продажа + 50%
с НДС]]/118*100</f>
        <v>8888.1355932203387</v>
      </c>
      <c r="G726" s="23">
        <f t="shared" si="34"/>
        <v>10488</v>
      </c>
      <c r="H726" s="2"/>
      <c r="I726" s="2">
        <v>6992</v>
      </c>
      <c r="J726" s="34">
        <f>Таблица2[[#This Row],[Закупка
без НДС]]</f>
        <v>5925.4237288135591</v>
      </c>
      <c r="K726" s="34">
        <f t="shared" si="35"/>
        <v>6517.9661016949149</v>
      </c>
    </row>
    <row r="727" spans="1:11" x14ac:dyDescent="0.25">
      <c r="A727" s="20">
        <v>726</v>
      </c>
      <c r="B727" s="1" t="s">
        <v>720</v>
      </c>
      <c r="C727" s="21">
        <f t="shared" si="33"/>
        <v>5978.8135593220341</v>
      </c>
      <c r="D727" s="22">
        <v>207.5</v>
      </c>
      <c r="E727" s="24">
        <f>Таблица2[[#This Row],[цены в долларах]]*$I$1</f>
        <v>7055</v>
      </c>
      <c r="F727" s="19">
        <f>Таблица2[[#This Row],[продажа + 50%
с НДС]]/118*100</f>
        <v>8968.2203389830502</v>
      </c>
      <c r="G727" s="23">
        <f t="shared" si="34"/>
        <v>10582.5</v>
      </c>
      <c r="H727" s="2" t="s">
        <v>922</v>
      </c>
      <c r="I727" s="2"/>
      <c r="J727" s="34">
        <f>Таблица2[[#This Row],[Закупка
без НДС]]</f>
        <v>5978.8135593220341</v>
      </c>
      <c r="K727" s="34">
        <f t="shared" si="35"/>
        <v>6576.6949152542375</v>
      </c>
    </row>
    <row r="728" spans="1:11" x14ac:dyDescent="0.25">
      <c r="A728" s="20">
        <v>727</v>
      </c>
      <c r="B728" s="1" t="s">
        <v>721</v>
      </c>
      <c r="C728" s="21">
        <f t="shared" si="33"/>
        <v>4871.3220338983047</v>
      </c>
      <c r="D728" s="22"/>
      <c r="E728" s="18">
        <v>5748.16</v>
      </c>
      <c r="F728" s="19">
        <f>Таблица2[[#This Row],[продажа + 50%
с НДС]]/118*100</f>
        <v>7306.9830508474579</v>
      </c>
      <c r="G728" s="23">
        <f t="shared" si="34"/>
        <v>8622.24</v>
      </c>
      <c r="H728" s="2"/>
      <c r="I728" s="2">
        <v>5748.16</v>
      </c>
      <c r="J728" s="34">
        <f>Таблица2[[#This Row],[Закупка
без НДС]]</f>
        <v>4871.3220338983047</v>
      </c>
      <c r="K728" s="34">
        <f t="shared" si="35"/>
        <v>5358.4542372881351</v>
      </c>
    </row>
    <row r="729" spans="1:11" x14ac:dyDescent="0.25">
      <c r="A729" s="17">
        <v>728</v>
      </c>
      <c r="B729" s="1" t="s">
        <v>722</v>
      </c>
      <c r="C729" s="21">
        <f t="shared" si="33"/>
        <v>5790.6779661016953</v>
      </c>
      <c r="D729" s="22"/>
      <c r="E729" s="18">
        <v>6833</v>
      </c>
      <c r="F729" s="19">
        <f>Таблица2[[#This Row],[продажа + 50%
с НДС]]/118*100</f>
        <v>8686.016949152543</v>
      </c>
      <c r="G729" s="23">
        <f t="shared" si="34"/>
        <v>10249.5</v>
      </c>
      <c r="H729" s="2"/>
      <c r="I729" s="2">
        <v>6833</v>
      </c>
      <c r="J729" s="34">
        <f>Таблица2[[#This Row],[Закупка
без НДС]]</f>
        <v>5790.6779661016953</v>
      </c>
      <c r="K729" s="34">
        <f t="shared" si="35"/>
        <v>6369.7457627118647</v>
      </c>
    </row>
    <row r="730" spans="1:11" x14ac:dyDescent="0.25">
      <c r="A730" s="20">
        <v>729</v>
      </c>
      <c r="B730" s="1" t="s">
        <v>723</v>
      </c>
      <c r="C730" s="21">
        <f t="shared" si="33"/>
        <v>4794.5762711864409</v>
      </c>
      <c r="D730" s="22">
        <v>166.4</v>
      </c>
      <c r="E730" s="24">
        <f>Таблица2[[#This Row],[цены в долларах]]*$I$1</f>
        <v>5657.6</v>
      </c>
      <c r="F730" s="19">
        <f>Таблица2[[#This Row],[продажа + 50%
с НДС]]/118*100</f>
        <v>7191.8644067796604</v>
      </c>
      <c r="G730" s="23">
        <f t="shared" si="34"/>
        <v>8486.4</v>
      </c>
      <c r="H730" s="2" t="s">
        <v>923</v>
      </c>
      <c r="I730" s="2"/>
      <c r="J730" s="34">
        <f>Таблица2[[#This Row],[Закупка
без НДС]]</f>
        <v>4794.5762711864409</v>
      </c>
      <c r="K730" s="34">
        <f t="shared" si="35"/>
        <v>5274.0338983050851</v>
      </c>
    </row>
    <row r="731" spans="1:11" x14ac:dyDescent="0.25">
      <c r="A731" s="20">
        <v>730</v>
      </c>
      <c r="B731" s="1" t="s">
        <v>724</v>
      </c>
      <c r="C731" s="21">
        <f t="shared" si="33"/>
        <v>0</v>
      </c>
      <c r="D731" s="22"/>
      <c r="E731" s="18"/>
      <c r="F731" s="19">
        <f>Таблица2[[#This Row],[продажа + 50%
с НДС]]/118*100</f>
        <v>0</v>
      </c>
      <c r="G731" s="23">
        <f t="shared" si="34"/>
        <v>0</v>
      </c>
      <c r="H731" s="2"/>
      <c r="I731" s="2"/>
      <c r="J731" s="34">
        <f>Таблица2[[#This Row],[Закупка
без НДС]]</f>
        <v>0</v>
      </c>
      <c r="K731" s="34">
        <f t="shared" si="35"/>
        <v>0</v>
      </c>
    </row>
    <row r="732" spans="1:11" x14ac:dyDescent="0.25">
      <c r="A732" s="17">
        <v>731</v>
      </c>
      <c r="B732" s="1" t="s">
        <v>725</v>
      </c>
      <c r="C732" s="21">
        <f t="shared" si="33"/>
        <v>245.76271186440678</v>
      </c>
      <c r="D732" s="22"/>
      <c r="E732" s="18">
        <v>290</v>
      </c>
      <c r="F732" s="19">
        <f>Таблица2[[#This Row],[продажа + 50%
с НДС]]/118*100</f>
        <v>368.64406779661016</v>
      </c>
      <c r="G732" s="23">
        <f t="shared" si="34"/>
        <v>435</v>
      </c>
      <c r="H732" s="2"/>
      <c r="I732" s="2">
        <v>290</v>
      </c>
      <c r="J732" s="34">
        <f>Таблица2[[#This Row],[Закупка
без НДС]]</f>
        <v>245.76271186440678</v>
      </c>
      <c r="K732" s="34">
        <f t="shared" si="35"/>
        <v>270.33898305084745</v>
      </c>
    </row>
    <row r="733" spans="1:11" x14ac:dyDescent="0.25">
      <c r="A733" s="20">
        <v>732</v>
      </c>
      <c r="B733" s="1" t="s">
        <v>726</v>
      </c>
      <c r="C733" s="21">
        <f t="shared" si="33"/>
        <v>2613.3898305084745</v>
      </c>
      <c r="D733" s="22">
        <v>90.7</v>
      </c>
      <c r="E733" s="24">
        <f>Таблица2[[#This Row],[цены в долларах]]*$I$1</f>
        <v>3083.8</v>
      </c>
      <c r="F733" s="19">
        <f>Таблица2[[#This Row],[продажа + 50%
с НДС]]/118*100</f>
        <v>3920.0847457627119</v>
      </c>
      <c r="G733" s="23">
        <f t="shared" si="34"/>
        <v>4625.7</v>
      </c>
      <c r="H733" s="2" t="s">
        <v>925</v>
      </c>
      <c r="I733" s="2"/>
      <c r="J733" s="34">
        <f>Таблица2[[#This Row],[Закупка
без НДС]]</f>
        <v>2613.3898305084745</v>
      </c>
      <c r="K733" s="34">
        <f t="shared" si="35"/>
        <v>2874.7288135593221</v>
      </c>
    </row>
    <row r="734" spans="1:11" x14ac:dyDescent="0.25">
      <c r="A734" s="20">
        <v>733</v>
      </c>
      <c r="B734" s="1" t="s">
        <v>727</v>
      </c>
      <c r="C734" s="21">
        <f t="shared" si="33"/>
        <v>1250.5084745762713</v>
      </c>
      <c r="D734" s="22">
        <v>43.4</v>
      </c>
      <c r="E734" s="24">
        <f>Таблица2[[#This Row],[цены в долларах]]*$I$1</f>
        <v>1475.6</v>
      </c>
      <c r="F734" s="19">
        <f>Таблица2[[#This Row],[продажа + 50%
с НДС]]/118*100</f>
        <v>1875.762711864407</v>
      </c>
      <c r="G734" s="23">
        <f t="shared" si="34"/>
        <v>2213.4</v>
      </c>
      <c r="H734" s="2" t="s">
        <v>924</v>
      </c>
      <c r="I734" s="2"/>
      <c r="J734" s="34">
        <f>Таблица2[[#This Row],[Закупка
без НДС]]</f>
        <v>1250.5084745762713</v>
      </c>
      <c r="K734" s="34">
        <f t="shared" si="35"/>
        <v>1375.5593220338985</v>
      </c>
    </row>
    <row r="735" spans="1:11" x14ac:dyDescent="0.25">
      <c r="A735" s="17">
        <v>734</v>
      </c>
      <c r="B735" s="1" t="s">
        <v>728</v>
      </c>
      <c r="C735" s="21">
        <f t="shared" si="33"/>
        <v>1250.5084745762713</v>
      </c>
      <c r="D735" s="22">
        <v>43.4</v>
      </c>
      <c r="E735" s="24">
        <f>Таблица2[[#This Row],[цены в долларах]]*$I$1</f>
        <v>1475.6</v>
      </c>
      <c r="F735" s="19">
        <f>Таблица2[[#This Row],[продажа + 50%
с НДС]]/118*100</f>
        <v>1875.762711864407</v>
      </c>
      <c r="G735" s="23">
        <f t="shared" si="34"/>
        <v>2213.4</v>
      </c>
      <c r="H735" s="2" t="s">
        <v>924</v>
      </c>
      <c r="I735" s="2"/>
      <c r="J735" s="34">
        <f>Таблица2[[#This Row],[Закупка
без НДС]]</f>
        <v>1250.5084745762713</v>
      </c>
      <c r="K735" s="34">
        <f t="shared" si="35"/>
        <v>1375.5593220338985</v>
      </c>
    </row>
    <row r="736" spans="1:11" x14ac:dyDescent="0.25">
      <c r="A736" s="20">
        <v>735</v>
      </c>
      <c r="B736" s="1" t="s">
        <v>729</v>
      </c>
      <c r="C736" s="21">
        <f t="shared" si="33"/>
        <v>1979.4915254237292</v>
      </c>
      <c r="D736" s="22">
        <v>68.7</v>
      </c>
      <c r="E736" s="24">
        <f>Таблица2[[#This Row],[цены в долларах]]*$I$1</f>
        <v>2335.8000000000002</v>
      </c>
      <c r="F736" s="19">
        <f>Таблица2[[#This Row],[продажа + 50%
с НДС]]/118*100</f>
        <v>2969.2372881355927</v>
      </c>
      <c r="G736" s="23">
        <f t="shared" si="34"/>
        <v>3503.7</v>
      </c>
      <c r="H736" s="2" t="s">
        <v>926</v>
      </c>
      <c r="I736" s="2"/>
      <c r="J736" s="34">
        <f>Таблица2[[#This Row],[Закупка
без НДС]]</f>
        <v>1979.4915254237292</v>
      </c>
      <c r="K736" s="34">
        <f t="shared" si="35"/>
        <v>2177.4406779661022</v>
      </c>
    </row>
    <row r="737" spans="1:11" x14ac:dyDescent="0.25">
      <c r="A737" s="20">
        <v>736</v>
      </c>
      <c r="B737" s="1" t="s">
        <v>730</v>
      </c>
      <c r="C737" s="21">
        <f t="shared" si="33"/>
        <v>1216.1864406779662</v>
      </c>
      <c r="D737" s="22"/>
      <c r="E737" s="18">
        <v>1435.1</v>
      </c>
      <c r="F737" s="19">
        <f>Таблица2[[#This Row],[продажа + 50%
с НДС]]/118*100</f>
        <v>1824.2796610169491</v>
      </c>
      <c r="G737" s="23">
        <f t="shared" si="34"/>
        <v>2152.65</v>
      </c>
      <c r="H737" s="2"/>
      <c r="I737" s="2">
        <v>1435.1</v>
      </c>
      <c r="J737" s="34">
        <f>Таблица2[[#This Row],[Закупка
без НДС]]</f>
        <v>1216.1864406779662</v>
      </c>
      <c r="K737" s="34">
        <f t="shared" si="35"/>
        <v>1337.8050847457628</v>
      </c>
    </row>
    <row r="738" spans="1:11" x14ac:dyDescent="0.25">
      <c r="A738" s="17">
        <v>737</v>
      </c>
      <c r="B738" s="1" t="s">
        <v>731</v>
      </c>
      <c r="C738" s="21">
        <f t="shared" si="33"/>
        <v>1292.3728813559321</v>
      </c>
      <c r="D738" s="22"/>
      <c r="E738" s="18">
        <v>1525</v>
      </c>
      <c r="F738" s="19">
        <f>Таблица2[[#This Row],[продажа + 50%
с НДС]]/118*100</f>
        <v>1938.5593220338983</v>
      </c>
      <c r="G738" s="23">
        <f t="shared" si="34"/>
        <v>2287.5</v>
      </c>
      <c r="H738" s="2"/>
      <c r="I738" s="2">
        <v>1525</v>
      </c>
      <c r="J738" s="34">
        <f>Таблица2[[#This Row],[Закупка
без НДС]]</f>
        <v>1292.3728813559321</v>
      </c>
      <c r="K738" s="34">
        <f t="shared" si="35"/>
        <v>1421.6101694915255</v>
      </c>
    </row>
    <row r="739" spans="1:11" x14ac:dyDescent="0.25">
      <c r="A739" s="20">
        <v>738</v>
      </c>
      <c r="B739" s="1" t="s">
        <v>732</v>
      </c>
      <c r="C739" s="21">
        <f t="shared" si="33"/>
        <v>651.18644067796606</v>
      </c>
      <c r="D739" s="22"/>
      <c r="E739" s="18">
        <v>768.4</v>
      </c>
      <c r="F739" s="19">
        <f>Таблица2[[#This Row],[продажа + 50%
с НДС]]/118*100</f>
        <v>976.77966101694904</v>
      </c>
      <c r="G739" s="23">
        <f t="shared" si="34"/>
        <v>1152.5999999999999</v>
      </c>
      <c r="H739" s="2"/>
      <c r="I739" s="2">
        <v>768.4</v>
      </c>
      <c r="J739" s="34">
        <f>Таблица2[[#This Row],[Закупка
без НДС]]</f>
        <v>651.18644067796606</v>
      </c>
      <c r="K739" s="34">
        <f t="shared" si="35"/>
        <v>716.30508474576277</v>
      </c>
    </row>
    <row r="740" spans="1:11" x14ac:dyDescent="0.25">
      <c r="A740" s="20">
        <v>739</v>
      </c>
      <c r="B740" s="1" t="s">
        <v>733</v>
      </c>
      <c r="C740" s="21">
        <f t="shared" si="33"/>
        <v>957.62711864406776</v>
      </c>
      <c r="D740" s="22"/>
      <c r="E740" s="18">
        <v>1130</v>
      </c>
      <c r="F740" s="19">
        <f>Таблица2[[#This Row],[продажа + 50%
с НДС]]/118*100</f>
        <v>1436.4406779661017</v>
      </c>
      <c r="G740" s="23">
        <f t="shared" si="34"/>
        <v>1695</v>
      </c>
      <c r="H740" s="2"/>
      <c r="I740" s="2">
        <v>1130</v>
      </c>
      <c r="J740" s="34">
        <f>Таблица2[[#This Row],[Закупка
без НДС]]</f>
        <v>957.62711864406776</v>
      </c>
      <c r="K740" s="34">
        <f t="shared" si="35"/>
        <v>1053.3898305084745</v>
      </c>
    </row>
    <row r="741" spans="1:11" x14ac:dyDescent="0.25">
      <c r="A741" s="17">
        <v>740</v>
      </c>
      <c r="B741" s="1" t="s">
        <v>734</v>
      </c>
      <c r="C741" s="21">
        <f t="shared" si="33"/>
        <v>861.01694915254234</v>
      </c>
      <c r="D741" s="22"/>
      <c r="E741" s="18">
        <v>1016</v>
      </c>
      <c r="F741" s="19">
        <f>Таблица2[[#This Row],[продажа + 50%
с НДС]]/118*100</f>
        <v>1291.5254237288134</v>
      </c>
      <c r="G741" s="23">
        <f t="shared" si="34"/>
        <v>1524</v>
      </c>
      <c r="H741" s="2"/>
      <c r="I741" s="2">
        <v>1016</v>
      </c>
      <c r="J741" s="34">
        <f>Таблица2[[#This Row],[Закупка
без НДС]]</f>
        <v>861.01694915254234</v>
      </c>
      <c r="K741" s="34">
        <f t="shared" si="35"/>
        <v>947.11864406779659</v>
      </c>
    </row>
    <row r="742" spans="1:11" x14ac:dyDescent="0.25">
      <c r="A742" s="20">
        <v>741</v>
      </c>
      <c r="B742" s="1" t="s">
        <v>735</v>
      </c>
      <c r="C742" s="21">
        <f t="shared" si="33"/>
        <v>1531.3559322033898</v>
      </c>
      <c r="D742" s="22"/>
      <c r="E742" s="18">
        <v>1807</v>
      </c>
      <c r="F742" s="19">
        <f>Таблица2[[#This Row],[продажа + 50%
с НДС]]/118*100</f>
        <v>2297.0338983050847</v>
      </c>
      <c r="G742" s="23">
        <f t="shared" si="34"/>
        <v>2710.5</v>
      </c>
      <c r="H742" s="2"/>
      <c r="I742" s="2">
        <v>1807</v>
      </c>
      <c r="J742" s="34">
        <f>Таблица2[[#This Row],[Закупка
без НДС]]</f>
        <v>1531.3559322033898</v>
      </c>
      <c r="K742" s="34">
        <f t="shared" si="35"/>
        <v>1684.4915254237287</v>
      </c>
    </row>
    <row r="743" spans="1:11" x14ac:dyDescent="0.25">
      <c r="A743" s="20">
        <v>742</v>
      </c>
      <c r="B743" s="1" t="s">
        <v>736</v>
      </c>
      <c r="C743" s="21">
        <f t="shared" si="33"/>
        <v>573.72881355932202</v>
      </c>
      <c r="D743" s="22"/>
      <c r="E743" s="18">
        <v>677</v>
      </c>
      <c r="F743" s="19">
        <f>Таблица2[[#This Row],[продажа + 50%
с НДС]]/118*100</f>
        <v>860.59322033898309</v>
      </c>
      <c r="G743" s="23">
        <f t="shared" si="34"/>
        <v>1015.5</v>
      </c>
      <c r="H743" s="2"/>
      <c r="I743" s="2">
        <v>677</v>
      </c>
      <c r="J743" s="34">
        <f>Таблица2[[#This Row],[Закупка
без НДС]]</f>
        <v>573.72881355932202</v>
      </c>
      <c r="K743" s="34">
        <f t="shared" si="35"/>
        <v>631.10169491525414</v>
      </c>
    </row>
    <row r="744" spans="1:11" x14ac:dyDescent="0.25">
      <c r="A744" s="17">
        <v>743</v>
      </c>
      <c r="B744" s="1" t="s">
        <v>737</v>
      </c>
      <c r="C744" s="21">
        <f t="shared" si="33"/>
        <v>573.72881355932202</v>
      </c>
      <c r="D744" s="22"/>
      <c r="E744" s="18">
        <v>677</v>
      </c>
      <c r="F744" s="19">
        <f>Таблица2[[#This Row],[продажа + 50%
с НДС]]/118*100</f>
        <v>860.59322033898309</v>
      </c>
      <c r="G744" s="23">
        <f t="shared" si="34"/>
        <v>1015.5</v>
      </c>
      <c r="H744" s="2"/>
      <c r="I744" s="2">
        <v>677</v>
      </c>
      <c r="J744" s="34">
        <f>Таблица2[[#This Row],[Закупка
без НДС]]</f>
        <v>573.72881355932202</v>
      </c>
      <c r="K744" s="34">
        <f t="shared" si="35"/>
        <v>631.10169491525414</v>
      </c>
    </row>
    <row r="745" spans="1:11" x14ac:dyDescent="0.25">
      <c r="A745" s="20">
        <v>744</v>
      </c>
      <c r="B745" s="1" t="s">
        <v>738</v>
      </c>
      <c r="C745" s="21">
        <f t="shared" si="33"/>
        <v>555.42372881355936</v>
      </c>
      <c r="D745" s="22"/>
      <c r="E745" s="18">
        <v>655.4</v>
      </c>
      <c r="F745" s="19">
        <f>Таблица2[[#This Row],[продажа + 50%
с НДС]]/118*100</f>
        <v>833.13559322033905</v>
      </c>
      <c r="G745" s="23">
        <f t="shared" si="34"/>
        <v>983.1</v>
      </c>
      <c r="H745" s="2"/>
      <c r="I745" s="2">
        <v>655.4</v>
      </c>
      <c r="J745" s="34">
        <f>Таблица2[[#This Row],[Закупка
без НДС]]</f>
        <v>555.42372881355936</v>
      </c>
      <c r="K745" s="34">
        <f t="shared" si="35"/>
        <v>610.96610169491532</v>
      </c>
    </row>
    <row r="746" spans="1:11" x14ac:dyDescent="0.25">
      <c r="A746" s="20">
        <v>745</v>
      </c>
      <c r="B746" s="1" t="s">
        <v>739</v>
      </c>
      <c r="C746" s="21">
        <f t="shared" si="33"/>
        <v>573.72881355932202</v>
      </c>
      <c r="D746" s="22"/>
      <c r="E746" s="18">
        <v>677</v>
      </c>
      <c r="F746" s="19">
        <f>Таблица2[[#This Row],[продажа + 50%
с НДС]]/118*100</f>
        <v>860.59322033898309</v>
      </c>
      <c r="G746" s="23">
        <f t="shared" si="34"/>
        <v>1015.5</v>
      </c>
      <c r="H746" s="2"/>
      <c r="I746" s="2">
        <v>677</v>
      </c>
      <c r="J746" s="34">
        <f>Таблица2[[#This Row],[Закупка
без НДС]]</f>
        <v>573.72881355932202</v>
      </c>
      <c r="K746" s="34">
        <f t="shared" si="35"/>
        <v>631.10169491525414</v>
      </c>
    </row>
    <row r="747" spans="1:11" x14ac:dyDescent="0.25">
      <c r="A747" s="17">
        <v>746</v>
      </c>
      <c r="B747" s="1" t="s">
        <v>740</v>
      </c>
      <c r="C747" s="21">
        <f t="shared" si="33"/>
        <v>651.18644067796606</v>
      </c>
      <c r="D747" s="22"/>
      <c r="E747" s="18">
        <v>768.4</v>
      </c>
      <c r="F747" s="19">
        <f>Таблица2[[#This Row],[продажа + 50%
с НДС]]/118*100</f>
        <v>976.77966101694904</v>
      </c>
      <c r="G747" s="23">
        <f t="shared" si="34"/>
        <v>1152.5999999999999</v>
      </c>
      <c r="H747" s="2"/>
      <c r="I747" s="2">
        <v>768.4</v>
      </c>
      <c r="J747" s="34">
        <f>Таблица2[[#This Row],[Закупка
без НДС]]</f>
        <v>651.18644067796606</v>
      </c>
      <c r="K747" s="34">
        <f t="shared" si="35"/>
        <v>716.30508474576277</v>
      </c>
    </row>
    <row r="748" spans="1:11" x14ac:dyDescent="0.25">
      <c r="A748" s="20">
        <v>747</v>
      </c>
      <c r="B748" s="1" t="s">
        <v>741</v>
      </c>
      <c r="C748" s="21">
        <f t="shared" si="33"/>
        <v>622.03389830508479</v>
      </c>
      <c r="D748" s="22"/>
      <c r="E748" s="18">
        <v>734</v>
      </c>
      <c r="F748" s="19">
        <f>Таблица2[[#This Row],[продажа + 50%
с НДС]]/118*100</f>
        <v>933.05084745762713</v>
      </c>
      <c r="G748" s="23">
        <f t="shared" si="34"/>
        <v>1101</v>
      </c>
      <c r="H748" s="2"/>
      <c r="I748" s="2">
        <v>734</v>
      </c>
      <c r="J748" s="34">
        <f>Таблица2[[#This Row],[Закупка
без НДС]]</f>
        <v>622.03389830508479</v>
      </c>
      <c r="K748" s="34">
        <f t="shared" si="35"/>
        <v>684.2372881355933</v>
      </c>
    </row>
    <row r="749" spans="1:11" x14ac:dyDescent="0.25">
      <c r="A749" s="20">
        <v>748</v>
      </c>
      <c r="B749" s="1" t="s">
        <v>742</v>
      </c>
      <c r="C749" s="21">
        <f t="shared" si="33"/>
        <v>765.25423728813564</v>
      </c>
      <c r="D749" s="22"/>
      <c r="E749" s="18">
        <v>903</v>
      </c>
      <c r="F749" s="19">
        <f>Таблица2[[#This Row],[продажа + 50%
с НДС]]/118*100</f>
        <v>1147.8813559322034</v>
      </c>
      <c r="G749" s="23">
        <f t="shared" si="34"/>
        <v>1354.5</v>
      </c>
      <c r="H749" s="2"/>
      <c r="I749" s="2">
        <v>903</v>
      </c>
      <c r="J749" s="34">
        <f>Таблица2[[#This Row],[Закупка
без НДС]]</f>
        <v>765.25423728813564</v>
      </c>
      <c r="K749" s="34">
        <f t="shared" si="35"/>
        <v>841.77966101694926</v>
      </c>
    </row>
    <row r="750" spans="1:11" x14ac:dyDescent="0.25">
      <c r="A750" s="17">
        <v>749</v>
      </c>
      <c r="B750" s="1" t="s">
        <v>743</v>
      </c>
      <c r="C750" s="21">
        <f t="shared" si="33"/>
        <v>0</v>
      </c>
      <c r="D750" s="22"/>
      <c r="E750" s="18">
        <f>Таблица2[[#This Row],[цены в долларах]]*$I$1</f>
        <v>0</v>
      </c>
      <c r="F750" s="19">
        <f>Таблица2[[#This Row],[продажа + 50%
с НДС]]/118*100</f>
        <v>0</v>
      </c>
      <c r="G750" s="23">
        <f t="shared" si="34"/>
        <v>0</v>
      </c>
      <c r="H750" s="2"/>
      <c r="I750" s="2"/>
      <c r="J750" s="34">
        <f>Таблица2[[#This Row],[Закупка
без НДС]]</f>
        <v>0</v>
      </c>
      <c r="K750" s="34">
        <f t="shared" si="35"/>
        <v>0</v>
      </c>
    </row>
    <row r="751" spans="1:11" x14ac:dyDescent="0.25">
      <c r="A751" s="20">
        <v>750</v>
      </c>
      <c r="B751" s="13"/>
      <c r="C751" s="29">
        <f t="shared" si="33"/>
        <v>0</v>
      </c>
      <c r="D751" s="30"/>
      <c r="E751" s="31">
        <f>Таблица2[[#This Row],[цены в долларах]]*$I$1</f>
        <v>0</v>
      </c>
      <c r="F751" s="33">
        <f>Таблица2[[#This Row],[продажа + 50%
с НДС]]/118*100</f>
        <v>0</v>
      </c>
      <c r="G751" s="32">
        <f t="shared" si="34"/>
        <v>0</v>
      </c>
      <c r="J751" s="34">
        <f>Таблица2[[#This Row],[Закупка
без НДС]]</f>
        <v>0</v>
      </c>
      <c r="K751" s="34">
        <f t="shared" si="35"/>
        <v>0</v>
      </c>
    </row>
  </sheetData>
  <pageMargins left="0.34962121212121211" right="0.26893939393939392" top="0.48409090909090907" bottom="0.5390625" header="0.3" footer="0.3"/>
  <pageSetup paperSize="9" scale="86" fitToHeight="0" orientation="portrait" r:id="rId1"/>
  <headerFooter>
    <oddFooter xml:space="preserve">&amp;R&amp;P / &amp;N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windowProtection="1" tabSelected="1" view="pageBreakPreview" zoomScaleNormal="100" zoomScaleSheetLayoutView="100" workbookViewId="0">
      <selection activeCell="I13" sqref="I13"/>
    </sheetView>
  </sheetViews>
  <sheetFormatPr defaultRowHeight="15" x14ac:dyDescent="0.25"/>
  <cols>
    <col min="1" max="1" width="5.42578125" style="8" customWidth="1"/>
    <col min="2" max="2" width="51.7109375" style="44" customWidth="1"/>
    <col min="3" max="3" width="17.85546875" style="42" customWidth="1"/>
    <col min="4" max="4" width="19.28515625" style="38" customWidth="1"/>
    <col min="5" max="5" width="15.42578125" bestFit="1" customWidth="1"/>
  </cols>
  <sheetData>
    <row r="1" spans="1:5" ht="26.25" x14ac:dyDescent="0.25">
      <c r="B1" s="43" t="s">
        <v>965</v>
      </c>
    </row>
    <row r="2" spans="1:5" ht="31.5" x14ac:dyDescent="0.25">
      <c r="A2" s="36" t="s">
        <v>930</v>
      </c>
      <c r="B2" s="37" t="s">
        <v>929</v>
      </c>
      <c r="C2" s="36" t="s">
        <v>936</v>
      </c>
      <c r="D2" s="37" t="s">
        <v>937</v>
      </c>
      <c r="E2" s="39" t="s">
        <v>938</v>
      </c>
    </row>
    <row r="3" spans="1:5" x14ac:dyDescent="0.25">
      <c r="A3" s="20">
        <v>1</v>
      </c>
      <c r="B3" s="41" t="s">
        <v>939</v>
      </c>
      <c r="C3" s="45" t="s">
        <v>966</v>
      </c>
      <c r="D3" s="45" t="s">
        <v>966</v>
      </c>
    </row>
    <row r="4" spans="1:5" x14ac:dyDescent="0.25">
      <c r="A4" s="20">
        <v>2</v>
      </c>
      <c r="B4" s="41" t="s">
        <v>940</v>
      </c>
      <c r="C4" s="45" t="s">
        <v>966</v>
      </c>
      <c r="D4" s="45" t="s">
        <v>966</v>
      </c>
    </row>
    <row r="5" spans="1:5" x14ac:dyDescent="0.25">
      <c r="A5" s="20">
        <v>3</v>
      </c>
      <c r="B5" s="41" t="s">
        <v>941</v>
      </c>
      <c r="C5" s="45" t="s">
        <v>966</v>
      </c>
      <c r="D5" s="45" t="s">
        <v>966</v>
      </c>
    </row>
    <row r="6" spans="1:5" x14ac:dyDescent="0.25">
      <c r="A6" s="20">
        <v>4</v>
      </c>
      <c r="B6" s="41" t="s">
        <v>942</v>
      </c>
      <c r="C6" s="45" t="s">
        <v>966</v>
      </c>
      <c r="D6" s="45" t="s">
        <v>966</v>
      </c>
    </row>
    <row r="7" spans="1:5" x14ac:dyDescent="0.25">
      <c r="A7" s="20">
        <v>5</v>
      </c>
      <c r="B7" s="41" t="s">
        <v>943</v>
      </c>
      <c r="C7" s="45" t="s">
        <v>966</v>
      </c>
      <c r="D7" s="45" t="s">
        <v>966</v>
      </c>
    </row>
    <row r="8" spans="1:5" x14ac:dyDescent="0.25">
      <c r="A8" s="20">
        <v>6</v>
      </c>
      <c r="B8" s="41" t="s">
        <v>958</v>
      </c>
      <c r="C8" s="45" t="s">
        <v>966</v>
      </c>
      <c r="D8" s="45" t="s">
        <v>966</v>
      </c>
    </row>
    <row r="9" spans="1:5" x14ac:dyDescent="0.25">
      <c r="A9" s="20">
        <v>7</v>
      </c>
      <c r="B9" s="41" t="s">
        <v>959</v>
      </c>
      <c r="C9" s="45" t="s">
        <v>966</v>
      </c>
      <c r="D9" s="45" t="s">
        <v>966</v>
      </c>
    </row>
    <row r="10" spans="1:5" x14ac:dyDescent="0.25">
      <c r="A10" s="20">
        <v>8</v>
      </c>
      <c r="B10" s="41" t="s">
        <v>960</v>
      </c>
      <c r="C10" s="45" t="s">
        <v>966</v>
      </c>
      <c r="D10" s="45" t="s">
        <v>966</v>
      </c>
    </row>
    <row r="11" spans="1:5" x14ac:dyDescent="0.25">
      <c r="A11" s="20">
        <v>9</v>
      </c>
      <c r="B11" s="41" t="s">
        <v>961</v>
      </c>
      <c r="C11" s="45" t="s">
        <v>966</v>
      </c>
      <c r="D11" s="45" t="s">
        <v>966</v>
      </c>
    </row>
    <row r="12" spans="1:5" x14ac:dyDescent="0.25">
      <c r="A12" s="20">
        <v>10</v>
      </c>
      <c r="B12" s="41" t="s">
        <v>944</v>
      </c>
      <c r="C12" s="45" t="s">
        <v>966</v>
      </c>
      <c r="D12" s="45" t="s">
        <v>966</v>
      </c>
    </row>
    <row r="13" spans="1:5" x14ac:dyDescent="0.25">
      <c r="A13" s="20">
        <v>11</v>
      </c>
      <c r="B13" s="41" t="s">
        <v>962</v>
      </c>
      <c r="C13" s="45" t="s">
        <v>966</v>
      </c>
      <c r="D13" s="45" t="s">
        <v>966</v>
      </c>
    </row>
    <row r="14" spans="1:5" ht="30" x14ac:dyDescent="0.25">
      <c r="A14" s="20">
        <v>12</v>
      </c>
      <c r="B14" s="41" t="s">
        <v>945</v>
      </c>
      <c r="C14" s="45" t="s">
        <v>966</v>
      </c>
      <c r="D14" s="45" t="s">
        <v>966</v>
      </c>
    </row>
    <row r="15" spans="1:5" ht="30" x14ac:dyDescent="0.25">
      <c r="A15" s="20">
        <v>13</v>
      </c>
      <c r="B15" s="41" t="s">
        <v>946</v>
      </c>
      <c r="C15" s="45" t="s">
        <v>966</v>
      </c>
      <c r="D15" s="45" t="s">
        <v>966</v>
      </c>
    </row>
    <row r="16" spans="1:5" ht="30" x14ac:dyDescent="0.25">
      <c r="A16" s="20">
        <v>14</v>
      </c>
      <c r="B16" s="41" t="s">
        <v>963</v>
      </c>
      <c r="C16" s="45" t="s">
        <v>966</v>
      </c>
      <c r="D16" s="45" t="s">
        <v>966</v>
      </c>
    </row>
    <row r="17" spans="1:5" x14ac:dyDescent="0.25">
      <c r="A17" s="20">
        <v>15</v>
      </c>
      <c r="B17" s="41" t="s">
        <v>947</v>
      </c>
      <c r="C17" s="45" t="s">
        <v>966</v>
      </c>
      <c r="D17" s="45" t="s">
        <v>966</v>
      </c>
    </row>
    <row r="18" spans="1:5" s="38" customFormat="1" x14ac:dyDescent="0.25">
      <c r="A18" s="20">
        <v>16</v>
      </c>
      <c r="B18" s="41" t="s">
        <v>948</v>
      </c>
      <c r="C18" s="45" t="s">
        <v>966</v>
      </c>
      <c r="D18" s="45" t="s">
        <v>966</v>
      </c>
      <c r="E18" s="40"/>
    </row>
    <row r="19" spans="1:5" ht="30" x14ac:dyDescent="0.25">
      <c r="A19" s="20">
        <v>17</v>
      </c>
      <c r="B19" s="41" t="s">
        <v>949</v>
      </c>
      <c r="C19" s="45" t="s">
        <v>966</v>
      </c>
      <c r="D19" s="45" t="s">
        <v>966</v>
      </c>
    </row>
    <row r="20" spans="1:5" x14ac:dyDescent="0.25">
      <c r="A20" s="20">
        <v>18</v>
      </c>
      <c r="B20" s="41" t="s">
        <v>950</v>
      </c>
      <c r="C20" s="45" t="s">
        <v>966</v>
      </c>
      <c r="D20" s="45" t="s">
        <v>966</v>
      </c>
    </row>
    <row r="21" spans="1:5" x14ac:dyDescent="0.25">
      <c r="A21" s="20">
        <v>19</v>
      </c>
      <c r="B21" s="41" t="s">
        <v>951</v>
      </c>
      <c r="C21" s="45" t="s">
        <v>966</v>
      </c>
      <c r="D21" s="45" t="s">
        <v>966</v>
      </c>
    </row>
    <row r="22" spans="1:5" ht="30" x14ac:dyDescent="0.25">
      <c r="A22" s="20">
        <v>20</v>
      </c>
      <c r="B22" s="41" t="s">
        <v>967</v>
      </c>
      <c r="C22" s="45" t="s">
        <v>966</v>
      </c>
      <c r="D22" s="45" t="s">
        <v>966</v>
      </c>
    </row>
    <row r="23" spans="1:5" ht="30" x14ac:dyDescent="0.25">
      <c r="A23" s="20">
        <v>21</v>
      </c>
      <c r="B23" s="41" t="s">
        <v>968</v>
      </c>
      <c r="C23" s="45" t="s">
        <v>966</v>
      </c>
      <c r="D23" s="45" t="s">
        <v>966</v>
      </c>
    </row>
    <row r="24" spans="1:5" ht="30" x14ac:dyDescent="0.25">
      <c r="A24" s="20">
        <v>22</v>
      </c>
      <c r="B24" s="41" t="s">
        <v>969</v>
      </c>
      <c r="C24" s="45" t="s">
        <v>966</v>
      </c>
      <c r="D24" s="45" t="s">
        <v>966</v>
      </c>
    </row>
    <row r="25" spans="1:5" ht="30" x14ac:dyDescent="0.25">
      <c r="A25" s="20">
        <v>23</v>
      </c>
      <c r="B25" s="41" t="s">
        <v>970</v>
      </c>
      <c r="C25" s="45" t="s">
        <v>966</v>
      </c>
      <c r="D25" s="45" t="s">
        <v>966</v>
      </c>
    </row>
    <row r="26" spans="1:5" ht="30" x14ac:dyDescent="0.25">
      <c r="A26" s="20">
        <v>24</v>
      </c>
      <c r="B26" s="41" t="s">
        <v>971</v>
      </c>
      <c r="C26" s="45" t="s">
        <v>966</v>
      </c>
      <c r="D26" s="45" t="s">
        <v>966</v>
      </c>
    </row>
    <row r="27" spans="1:5" ht="30" x14ac:dyDescent="0.25">
      <c r="A27" s="20">
        <v>25</v>
      </c>
      <c r="B27" s="41" t="s">
        <v>972</v>
      </c>
      <c r="C27" s="45" t="s">
        <v>966</v>
      </c>
      <c r="D27" s="45" t="s">
        <v>966</v>
      </c>
    </row>
    <row r="28" spans="1:5" x14ac:dyDescent="0.25">
      <c r="A28" s="20">
        <v>26</v>
      </c>
      <c r="B28" s="41" t="s">
        <v>973</v>
      </c>
      <c r="C28" s="45" t="s">
        <v>966</v>
      </c>
      <c r="D28" s="45" t="s">
        <v>966</v>
      </c>
    </row>
    <row r="29" spans="1:5" ht="30" x14ac:dyDescent="0.25">
      <c r="A29" s="20">
        <v>27</v>
      </c>
      <c r="B29" s="41" t="s">
        <v>952</v>
      </c>
      <c r="C29" s="45" t="s">
        <v>966</v>
      </c>
      <c r="D29" s="45" t="s">
        <v>966</v>
      </c>
    </row>
    <row r="30" spans="1:5" ht="45" x14ac:dyDescent="0.25">
      <c r="A30" s="20">
        <v>28</v>
      </c>
      <c r="B30" s="41" t="s">
        <v>964</v>
      </c>
      <c r="C30" s="45" t="s">
        <v>966</v>
      </c>
      <c r="D30" s="45" t="s">
        <v>966</v>
      </c>
    </row>
    <row r="31" spans="1:5" x14ac:dyDescent="0.25">
      <c r="A31" s="20">
        <v>29</v>
      </c>
      <c r="B31" s="41" t="s">
        <v>953</v>
      </c>
      <c r="C31" s="45" t="s">
        <v>966</v>
      </c>
      <c r="D31" s="45" t="s">
        <v>966</v>
      </c>
    </row>
    <row r="32" spans="1:5" x14ac:dyDescent="0.25">
      <c r="A32" s="20">
        <v>30</v>
      </c>
      <c r="B32" s="41" t="s">
        <v>954</v>
      </c>
      <c r="C32" s="45" t="s">
        <v>966</v>
      </c>
      <c r="D32" s="45" t="s">
        <v>966</v>
      </c>
    </row>
    <row r="33" spans="1:4" x14ac:dyDescent="0.25">
      <c r="A33" s="20">
        <v>31</v>
      </c>
      <c r="B33" s="41" t="s">
        <v>955</v>
      </c>
      <c r="C33" s="45" t="s">
        <v>966</v>
      </c>
      <c r="D33" s="45" t="s">
        <v>966</v>
      </c>
    </row>
    <row r="34" spans="1:4" ht="30" x14ac:dyDescent="0.25">
      <c r="A34" s="20">
        <v>32</v>
      </c>
      <c r="B34" s="41" t="s">
        <v>957</v>
      </c>
      <c r="C34" s="45" t="s">
        <v>966</v>
      </c>
      <c r="D34" s="45" t="s">
        <v>966</v>
      </c>
    </row>
    <row r="35" spans="1:4" x14ac:dyDescent="0.25">
      <c r="A35" s="20">
        <v>33</v>
      </c>
      <c r="B35" s="41" t="s">
        <v>956</v>
      </c>
      <c r="C35" s="45" t="s">
        <v>966</v>
      </c>
      <c r="D35" s="45" t="s">
        <v>966</v>
      </c>
    </row>
  </sheetData>
  <sheetProtection password="DFF2" sheet="1" objects="1" scenarios="1"/>
  <pageMargins left="0.48208333333333331" right="0.26893939393939392" top="0.55000000000000004" bottom="0.58333333333333337" header="0.3" footer="0.19791666666666666"/>
  <pageSetup paperSize="9" fitToHeight="0" orientation="portrait" r:id="rId1"/>
  <headerFooter>
    <oddHeader>&amp;CООО "ТЕХНОШАНС 2006"</oddHeader>
    <oddFooter xml:space="preserve">&amp;L&amp;10Отв. менеджер Гнатенко Андрей Тел/факс: (495) 788-59-85, моб.8-985-895-94-50, 
E-mail: 7885985@mail.ru; ap@ts2006.ru&amp;R&amp;P / &amp;N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Покупателям</vt:lpstr>
      <vt:lpstr>Лист1!Область_печати</vt:lpstr>
      <vt:lpstr>Покупателям!Область_печати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ТЕХНОШАНС 2006</dc:creator>
  <cp:keywords>Оборудование и средства механизации;муфты, зажим резниченко;блоки полиспасты</cp:keywords>
  <cp:lastModifiedBy>RePack by Diakov</cp:lastModifiedBy>
  <cp:lastPrinted>2017-04-13T14:49:33Z</cp:lastPrinted>
  <dcterms:created xsi:type="dcterms:W3CDTF">2013-07-03T10:35:44Z</dcterms:created>
  <dcterms:modified xsi:type="dcterms:W3CDTF">2017-04-13T14:49:53Z</dcterms:modified>
</cp:coreProperties>
</file>